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47" documentId="120_S{2AC9BD13-BADA-5192-A53E-5A8FF88502F6}" xr6:coauthVersionLast="47" xr6:coauthVersionMax="47" xr10:uidLastSave="{55250692-CED2-4885-BC22-FB0811678B28}"/>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<sst xmlns="http://schemas.openxmlformats.org/spreadsheetml/2006/main" count="180278" uniqueCount="39124">
  <si>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</si>
  <si>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</si>
  <si>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</si>
  <si>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</si>
  <si>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</si>
  <si>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</si>
  <si>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</si>
  <si>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</si>
  <si>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</si>
  <si>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</si>
  <si>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</si>
  <si>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</si>
  <si>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</si>
  <si>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</si>
  <si>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</si>
  <si>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</si>
  <si>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</si>
  <si>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</si>
  <si>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</si>
  <si>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</si>
  <si>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</si>
  <si>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</si>
  <si>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</si>
  <si>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</si>
  <si>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</si>
  <si>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</si>
  <si>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</si>
  <si>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</si>
  <si>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</si>
  <si>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</si>
  <si>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</si>
  <si>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</si>
  <si>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</si>
  <si>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</si>
  <si>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</si>
  <si>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</si>
  <si>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</si>
  <si>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</si>
  <si>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</si>
  <si>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</si>
  <si>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</si>
  <si>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</si>
  <si>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</si>
  <si>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</si>
  <si>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</si>
  <si>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</si>
  <si>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</si>
  <si>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</si>
  <si>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</si>
  <si>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</si>
  <si>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</si>
  <si>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</si>
  <si>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</si>
  <si>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</si>
  <si>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</si>
  <si>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</si>
  <si>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</si>
  <si>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</si>
  <si>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</si>
  <si>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</si>
  <si>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</si>
  <si>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</si>
  <si>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</si>
  <si>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</si>
  <si>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</si>
  <si>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</si>
  <si>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</si>
  <si>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</si>
  <si>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</si>
  <si>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</si>
  <si>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</si>
  <si>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</si>
  <si>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</si>
  <si>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</si>
  <si>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</si>
  <si>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</si>
  <si>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</si>
  <si>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</si>
  <si>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</si>
  <si>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</si>
  <si>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</si>
  <si>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</si>
  <si>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</si>
  <si>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</si>
  <si>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</si>
  <si>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</si>
  <si>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</si>
  <si>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</si>
  <si>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</si>
  <si>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</si>
  <si>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</si>
  <si>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</si>
  <si>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</si>
  <si>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</si>
  <si>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</si>
  <si>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</si>
  <si>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</si>
  <si>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</si>
  <si>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</si>
  <si>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</si>
  <si>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</si>
  <si>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</si>
  <si>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</si>
  <si>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</si>
  <si>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</si>
  <si>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</si>
  <si>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</si>
  <si>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</si>
  <si>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</si>
  <si>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</si>
  <si>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</si>
  <si>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</si>
  <si>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</si>
  <si>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</si>
  <si>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</si>
  <si>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</si>
  <si>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</si>
  <si>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</si>
  <si>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</si>
  <si>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</si>
  <si>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</si>
  <si>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</si>
  <si>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</si>
  <si>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</si>
  <si>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</si>
  <si>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</si>
  <si>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</si>
  <si>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</si>
  <si>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</si>
  <si>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</si>
  <si>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</si>
  <si>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</si>
  <si>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</si>
  <si>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</si>
  <si>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</si>
  <si>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</si>
  <si>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</si>
  <si>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</si>
  <si>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</si>
  <si>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</si>
  <si>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</si>
  <si>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</si>
  <si>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</si>
  <si>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</si>
  <si>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</si>
  <si>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</si>
  <si>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</si>
  <si>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</si>
  <si>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</si>
  <si>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</si>
  <si>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</si>
  <si>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</si>
  <si>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</si>
  <si>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</si>
  <si>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</si>
  <si>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</si>
  <si>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</si>
  <si>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</si>
  <si>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</si>
  <si>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</si>
  <si>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</si>
  <si>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</si>
  <si>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</si>
  <si>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</si>
  <si>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</si>
  <si>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</si>
  <si>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</si>
  <si>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</si>
  <si>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</si>
  <si>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</si>
  <si>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</si>
  <si>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</si>
  <si>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</si>
  <si>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</si>
  <si>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</si>
  <si>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</si>
  <si>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</si>
  <si>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</si>
  <si>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</si>
  <si>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</si>
  <si>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</si>
  <si>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</si>
  <si>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</si>
  <si>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</si>
  <si>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</si>
  <si>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</si>
  <si>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</si>
  <si>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</si>
  <si>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</si>
  <si>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</si>
  <si>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</si>
  <si>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</si>
  <si>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</si>
  <si>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</si>
  <si>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</si>
  <si>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</si>
  <si>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</si>
  <si>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</si>
  <si>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</si>
  <si>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</si>
  <si>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</si>
  <si>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</si>
  <si>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</si>
  <si>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</si>
  <si>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</si>
  <si>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</si>
  <si>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</si>
  <si>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</si>
  <si>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</si>
  <si>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</si>
  <si>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</si>
  <si>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</si>
  <si>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</si>
  <si>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</si>
  <si>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</si>
  <si>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</si>
  <si>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</si>
  <si>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</si>
  <si>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</si>
  <si>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</si>
  <si>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</si>
  <si>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</si>
  <si>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</si>
  <si>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</si>
  <si>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</si>
  <si>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</si>
  <si>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</si>
  <si>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</si>
  <si>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</si>
  <si>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</si>
  <si>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</si>
  <si>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</si>
  <si>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</si>
  <si>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</si>
  <si>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</si>
  <si>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</si>
  <si>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</si>
  <si>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</si>
  <si>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</si>
  <si>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</si>
  <si>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</si>
  <si>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</si>
  <si>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</si>
  <si>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</si>
  <si>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</si>
  <si>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</si>
  <si>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</si>
  <si>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</si>
  <si>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</si>
  <si>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</si>
  <si>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</si>
  <si>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</si>
  <si>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</si>
  <si>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</si>
  <si>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</si>
  <si>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</si>
  <si>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</si>
  <si>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</si>
  <si>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</si>
  <si>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</si>
  <si>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</si>
  <si>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</si>
  <si>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</si>
  <si>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</si>
  <si>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</si>
  <si>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</si>
  <si>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</si>
  <si>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</si>
  <si>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</si>
  <si>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</si>
  <si>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</si>
  <si>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</si>
  <si>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</si>
  <si>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</si>
  <si>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</si>
  <si>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</si>
  <si>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</si>
  <si>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</si>
  <si>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</si>
  <si>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</si>
  <si>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</si>
  <si>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</si>
  <si>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</si>
  <si>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</si>
  <si>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</si>
  <si>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</si>
  <si>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</si>
  <si>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</si>
  <si>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</si>
  <si>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</si>
  <si>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</si>
  <si>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</si>
  <si>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</si>
  <si>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</si>
  <si>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</si>
  <si>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</si>
  <si>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</si>
  <si>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</si>
  <si>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</si>
  <si>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</si>
  <si>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</si>
  <si>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</si>
  <si>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</si>
  <si>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</si>
  <si>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</si>
  <si>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</si>
  <si>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</si>
  <si>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</si>
  <si>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</si>
  <si>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</si>
  <si>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</si>
  <si>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</si>
  <si>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</si>
  <si>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</si>
  <si>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</si>
  <si>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</si>
  <si>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</si>
  <si>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</si>
  <si>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</si>
  <si>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</si>
  <si>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</si>
  <si>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</si>
  <si>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</si>
  <si>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</si>
  <si>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</si>
  <si>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</si>
  <si>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</si>
  <si>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</si>
  <si>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</si>
  <si>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</si>
  <si>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</si>
  <si>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</si>
  <si>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</si>
  <si>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</si>
  <si>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</si>
  <si>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</si>
  <si>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</si>
  <si>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</si>
  <si>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</si>
  <si>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</si>
  <si>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</si>
  <si>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</si>
  <si>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</si>
  <si>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</si>
  <si>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</si>
  <si>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</si>
  <si>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</si>
  <si>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</si>
  <si>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</si>
  <si>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</si>
  <si>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</si>
  <si>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</si>
  <si>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</si>
  <si>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</si>
  <si>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</si>
  <si>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</si>
  <si>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</si>
  <si>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</si>
  <si>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</si>
  <si>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</si>
  <si>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</si>
  <si>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</si>
  <si>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</si>
  <si>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</si>
  <si>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</si>
  <si>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</si>
  <si>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</si>
  <si>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</si>
  <si>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</si>
  <si>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</si>
  <si>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</si>
  <si>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</si>
  <si>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</si>
  <si>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</si>
  <si>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</si>
  <si>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</si>
  <si>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</si>
  <si>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</si>
  <si>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</si>
  <si>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</si>
  <si>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</si>
  <si>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</si>
  <si>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</si>
  <si>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</si>
  <si>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</si>
  <si>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</si>
  <si>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</si>
  <si>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</si>
  <si>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</si>
  <si>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</si>
  <si>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</si>
  <si>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</si>
  <si>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</si>
  <si>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</si>
  <si>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</si>
  <si>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</si>
  <si>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</si>
  <si>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</si>
  <si>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</si>
  <si>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</si>
  <si>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</si>
  <si>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</si>
  <si>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</si>
  <si>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</si>
  <si>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</si>
  <si>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</si>
  <si>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</si>
  <si>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</si>
  <si>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</si>
  <si>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</si>
  <si>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</si>
  <si>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</si>
  <si>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</si>
  <si>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</si>
  <si>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</si>
  <si>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</si>
  <si>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</si>
  <si>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</si>
  <si>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</si>
  <si>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</si>
  <si>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</si>
  <si>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</si>
  <si>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</si>
  <si>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</si>
  <si>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</si>
  <si>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</si>
  <si>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</si>
  <si>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</si>
  <si>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</si>
  <si>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</si>
  <si>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</si>
  <si>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</si>
  <si>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</si>
  <si>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</si>
  <si>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</si>
  <si>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</si>
  <si>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</si>
  <si>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</si>
  <si>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</si>
  <si>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</si>
  <si>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</si>
  <si>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</si>
  <si>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</si>
  <si>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</si>
  <si>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</si>
  <si>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</si>
  <si>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</si>
  <si>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</si>
  <si>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</si>
  <si>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</si>
  <si>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</si>
  <si>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</si>
  <si>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</si>
  <si>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</si>
  <si>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</si>
  <si>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</si>
  <si>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</si>
  <si>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</si>
  <si>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</si>
  <si>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</si>
  <si>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</si>
  <si>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</si>
  <si>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</si>
  <si>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</si>
  <si>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</si>
  <si>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</si>
  <si>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</si>
  <si>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</si>
  <si>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</si>
  <si>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</si>
  <si>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</si>
  <si>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</si>
  <si>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</si>
  <si>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</si>
  <si>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</si>
  <si>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</si>
  <si>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</si>
  <si>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</si>
  <si>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</si>
  <si>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</si>
  <si>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</si>
  <si>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</si>
  <si>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</si>
  <si>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</si>
  <si>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</si>
  <si>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</si>
  <si>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</si>
  <si>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</si>
  <si>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</si>
  <si>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</si>
  <si>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</si>
  <si>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</si>
  <si>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</si>
  <si>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</si>
  <si>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</si>
  <si>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</si>
  <si>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</si>
  <si>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</si>
  <si>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</si>
  <si>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</si>
  <si>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</si>
  <si>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</si>
  <si>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</si>
  <si>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</si>
  <si>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</si>
  <si>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</si>
  <si>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</si>
  <si>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</si>
  <si>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</si>
  <si>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</si>
  <si>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</si>
  <si>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</si>
  <si>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</si>
  <si>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</si>
  <si>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</si>
  <si>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</si>
  <si>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</si>
  <si>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</si>
  <si>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</si>
  <si>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</si>
  <si>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</si>
  <si>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</si>
  <si>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</si>
  <si>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</si>
  <si>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</si>
  <si>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</si>
  <si>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</si>
  <si>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</si>
  <si>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</si>
  <si>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</si>
  <si>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</si>
  <si>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</si>
  <si>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</si>
  <si>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</si>
  <si>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</si>
  <si>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</si>
  <si>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</si>
  <si>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</si>
  <si>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</si>
  <si>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</si>
  <si>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</si>
  <si>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</si>
  <si>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</si>
  <si>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</si>
  <si>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</si>
  <si>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</si>
  <si>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</si>
  <si>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</si>
  <si>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</si>
  <si>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</si>
  <si>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</si>
  <si>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</si>
  <si>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</si>
  <si>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</si>
  <si>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</si>
  <si>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</si>
  <si>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</si>
  <si>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</si>
  <si>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</si>
  <si>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</si>
  <si>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</si>
  <si>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</si>
  <si>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</si>
  <si>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</si>
  <si>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</si>
  <si>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</si>
  <si>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</si>
  <si>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</si>
  <si>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</si>
  <si>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</si>
  <si>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</si>
  <si>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</si>
  <si>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</si>
  <si>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</si>
  <si>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</si>
  <si>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</si>
  <si>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</si>
  <si>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</si>
  <si>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</si>
  <si>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</si>
  <si>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</si>
  <si>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</si>
  <si>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</si>
  <si>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</si>
  <si>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</si>
  <si>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</si>
  <si>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</si>
  <si>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</si>
  <si>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</si>
  <si>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</si>
  <si>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</si>
  <si>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</si>
  <si>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</si>
  <si>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</si>
  <si>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</si>
  <si>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</si>
  <si>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</si>
  <si>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</si>
  <si>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</si>
  <si>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</si>
  <si>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</si>
  <si>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</si>
  <si>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</si>
  <si>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</si>
  <si>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</si>
  <si>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</si>
  <si>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</si>
  <si>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</si>
  <si>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</si>
  <si>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</si>
  <si>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</si>
  <si>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</si>
  <si>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</si>
  <si>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</si>
  <si>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</si>
  <si>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</si>
  <si>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</si>
  <si>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</si>
  <si>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</si>
  <si>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</si>
  <si>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</si>
  <si>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</si>
  <si>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</si>
  <si>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</si>
  <si>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</si>
  <si>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</si>
  <si>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</si>
  <si>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</si>
  <si>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</si>
  <si>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</si>
  <si>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</si>
  <si>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</si>
  <si>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</si>
  <si>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</si>
  <si>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</si>
  <si>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</si>
  <si>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</si>
  <si>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</si>
  <si>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</si>
  <si>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</si>
  <si>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</si>
  <si>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</si>
  <si>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</si>
  <si>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</si>
  <si>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</si>
  <si>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</si>
  <si>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</si>
  <si>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</si>
  <si>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</si>
  <si>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</si>
  <si>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</si>
  <si>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</si>
  <si>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</si>
  <si>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</si>
  <si>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</si>
  <si>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</si>
  <si>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</si>
  <si>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</si>
  <si>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</si>
  <si>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</si>
  <si>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</si>
  <si>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</si>
  <si>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</si>
  <si>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</si>
  <si>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</si>
  <si>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</si>
  <si>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</si>
  <si>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</si>
  <si>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</si>
  <si>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</si>
  <si>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</si>
  <si>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</si>
  <si>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</si>
  <si>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</si>
  <si>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</si>
  <si>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</si>
  <si>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</si>
  <si>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</si>
  <si>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</si>
  <si>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</si>
  <si>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</si>
  <si>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</si>
  <si>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</si>
  <si>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</si>
  <si>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</si>
  <si>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</si>
  <si>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</si>
  <si>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</si>
  <si>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</si>
  <si>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</si>
  <si>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</si>
  <si>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</si>
  <si>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</si>
  <si>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</si>
  <si>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</si>
  <si>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</si>
  <si>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</si>
  <si>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</si>
  <si>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</si>
  <si>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</si>
  <si>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</si>
  <si>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</si>
  <si>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</si>
  <si>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</si>
  <si>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</si>
  <si>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</si>
  <si>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</si>
  <si>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</si>
  <si>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</si>
  <si>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</si>
  <si>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</si>
  <si>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</si>
  <si>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</si>
  <si>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</si>
  <si>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</si>
  <si>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</si>
  <si>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</si>
  <si>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</si>
  <si>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</si>
  <si>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</si>
  <si>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</si>
  <si>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</si>
  <si>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</si>
  <si>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</si>
  <si>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</si>
  <si>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</si>
  <si>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</si>
  <si>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</si>
  <si>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</si>
  <si>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</si>
  <si>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</si>
  <si>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</si>
  <si>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</si>
  <si>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</si>
  <si>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</si>
  <si>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</si>
  <si>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</si>
  <si>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</si>
  <si>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</si>
  <si>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</si>
  <si>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</si>
  <si>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</si>
  <si>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</si>
  <si>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</si>
  <si>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</si>
  <si>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</si>
  <si>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</si>
  <si>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</si>
  <si>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</si>
  <si>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</si>
  <si>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</si>
  <si>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</si>
  <si>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</si>
  <si>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</si>
  <si>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</si>
  <si>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</si>
  <si>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</si>
  <si>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</si>
  <si>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</si>
  <si>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</si>
  <si>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</si>
  <si>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</si>
  <si>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</si>
  <si>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</si>
  <si>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</si>
  <si>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</si>
  <si>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</si>
  <si>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</si>
  <si>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</si>
  <si>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</si>
  <si>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</si>
  <si>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</si>
  <si>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</si>
  <si>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</si>
  <si>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</si>
  <si>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</si>
  <si>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</si>
  <si>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</si>
  <si>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</si>
  <si>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</si>
  <si>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</si>
  <si>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</si>
  <si>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</si>
  <si>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</si>
  <si>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</si>
  <si>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</si>
  <si>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</si>
  <si>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</si>
  <si>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</si>
  <si>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</si>
  <si>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</si>
  <si>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</si>
  <si>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</si>
  <si>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</si>
  <si>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</si>
  <si>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</si>
  <si>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</si>
  <si>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</si>
  <si>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</si>
  <si>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</si>
  <si>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</si>
  <si>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</si>
  <si>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</si>
  <si>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</si>
  <si>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</si>
  <si>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</si>
  <si>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</si>
  <si>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</si>
  <si>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</si>
  <si>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</si>
  <si>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</si>
  <si>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</si>
  <si>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</si>
  <si>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</si>
  <si>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</si>
  <si>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</si>
  <si>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</si>
  <si>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</si>
  <si>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</si>
  <si>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</si>
  <si>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</si>
  <si>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</si>
  <si>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</si>
  <si>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</si>
  <si>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</si>
  <si>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</si>
  <si>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</si>
  <si>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</si>
  <si>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</si>
  <si>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</si>
  <si>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</si>
  <si>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</si>
  <si>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</si>
  <si>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</si>
  <si>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</si>
  <si>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</si>
  <si>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</si>
  <si>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</si>
  <si>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</si>
  <si>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</si>
  <si>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</si>
  <si>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</si>
  <si>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</si>
  <si>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</si>
  <si>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</si>
  <si>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</si>
  <si>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</si>
  <si>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</si>
  <si>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</si>
  <si>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</si>
  <si>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</si>
  <si>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</si>
  <si>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</si>
  <si>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</si>
  <si>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</si>
  <si>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</si>
  <si>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</si>
  <si>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</si>
  <si>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</si>
  <si>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</si>
  <si>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</si>
  <si>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</si>
  <si>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</si>
  <si>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</si>
  <si>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</si>
  <si>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</si>
  <si>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</si>
  <si>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</si>
  <si>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</si>
  <si>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</si>
  <si>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</si>
  <si>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</si>
  <si>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</si>
  <si>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</si>
  <si>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</si>
  <si>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</si>
  <si>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</si>
  <si>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</si>
  <si>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</si>
  <si>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</si>
  <si>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</si>
  <si>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</si>
  <si>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</si>
  <si>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</si>
  <si>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</si>
  <si>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</si>
  <si>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</si>
  <si>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</si>
  <si>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</si>
  <si>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</si>
  <si>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</si>
  <si>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</si>
  <si>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</si>
  <si>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</si>
  <si>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</si>
  <si>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</si>
  <si>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</si>
  <si>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</si>
  <si>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</si>
  <si>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</si>
  <si>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</si>
  <si>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</si>
  <si>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</si>
  <si>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</si>
  <si>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</si>
  <si>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</si>
  <si>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</si>
  <si>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</si>
  <si>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</si>
  <si>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</si>
  <si>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</si>
  <si>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</si>
  <si>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</si>
  <si>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</si>
  <si>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</si>
  <si>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</si>
  <si>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</si>
  <si>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</si>
  <si>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</si>
  <si>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</si>
  <si>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</si>
  <si>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</si>
  <si>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</si>
  <si>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</si>
  <si>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</si>
  <si>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</si>
  <si>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</si>
  <si>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</si>
  <si>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</si>
  <si>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</si>
  <si>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</si>
  <si>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</si>
  <si>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</si>
  <si>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</si>
  <si>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</si>
  <si>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</si>
  <si>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</si>
  <si>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</si>
  <si>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</si>
  <si>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</si>
  <si>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</si>
  <si>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</si>
  <si>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</si>
  <si>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</si>
  <si>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</si>
  <si>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</si>
  <si>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</si>
  <si>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</si>
  <si>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</si>
  <si>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</si>
  <si>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</si>
  <si>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</si>
  <si>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</si>
  <si>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</si>
  <si>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</si>
  <si>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</si>
  <si>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</si>
  <si>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</si>
  <si>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</si>
  <si>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</si>
  <si>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</si>
  <si>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</si>
  <si>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</si>
  <si>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</si>
  <si>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</si>
  <si>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</si>
  <si>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</si>
  <si>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</si>
  <si>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</si>
  <si>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</si>
  <si>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</si>
  <si>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</si>
  <si>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</si>
  <si>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</si>
  <si>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</si>
  <si>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</si>
  <si>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</si>
  <si>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</si>
  <si>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</si>
  <si>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</si>
  <si>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</si>
  <si>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</si>
  <si>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</si>
  <si>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</si>
  <si>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</si>
  <si>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</si>
  <si>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</si>
  <si>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</si>
  <si>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</si>
  <si>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</si>
  <si>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</si>
  <si>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</si>
  <si>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</si>
  <si>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</si>
  <si>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</si>
  <si>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</si>
  <si>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</si>
  <si>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</si>
  <si>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</si>
  <si>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</si>
  <si>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</si>
  <si>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</si>
  <si>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</si>
  <si>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</si>
  <si>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</si>
  <si>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</si>
  <si>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</si>
  <si>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</si>
  <si>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</si>
  <si>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</si>
  <si>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</si>
  <si>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</si>
  <si>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</si>
  <si>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</si>
  <si>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</si>
  <si>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</si>
  <si>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</si>
  <si>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</si>
  <si>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</si>
  <si>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</si>
  <si>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</si>
  <si>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</si>
  <si>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</si>
  <si>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</si>
  <si>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</si>
  <si>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</si>
  <si>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</si>
  <si>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</si>
  <si>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</si>
  <si>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</si>
  <si>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</si>
  <si>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</si>
  <si>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</si>
  <si>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</si>
  <si>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</si>
  <si>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</si>
  <si>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</si>
  <si>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</si>
  <si>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</si>
  <si>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</si>
  <si>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</si>
  <si>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</si>
  <si>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</si>
  <si>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</si>
  <si>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</si>
  <si>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</si>
  <si>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</si>
  <si>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</si>
  <si>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</si>
  <si>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</si>
  <si>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</si>
  <si>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</si>
  <si>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</si>
  <si>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</si>
  <si>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</si>
  <si>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</si>
  <si>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</si>
  <si>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</si>
  <si>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</si>
  <si>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</si>
  <si>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</si>
  <si>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</si>
  <si>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</si>
  <si>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</si>
  <si>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</si>
  <si>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</si>
  <si>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</si>
  <si>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</si>
  <si>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</si>
  <si>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</si>
  <si>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</si>
  <si>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</si>
  <si>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</si>
  <si>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</si>
  <si>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</si>
  <si>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</si>
  <si>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</si>
  <si>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</si>
  <si>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</si>
  <si>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</si>
  <si>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</si>
  <si>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</si>
  <si>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</si>
  <si>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</si>
  <si>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</si>
  <si>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</si>
  <si>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</si>
  <si>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</si>
  <si>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</si>
  <si>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</si>
  <si>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</si>
  <si>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</si>
  <si>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</si>
  <si>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</si>
  <si>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</si>
  <si>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</si>
  <si>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</si>
  <si>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</si>
  <si>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</si>
  <si>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</si>
  <si>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</si>
  <si>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</si>
  <si>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</si>
  <si>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</si>
  <si>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</si>
  <si>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</si>
  <si>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</si>
  <si>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</si>
  <si>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</si>
  <si>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</si>
  <si>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</si>
  <si>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</si>
  <si>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</si>
  <si>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</si>
  <si>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</si>
  <si>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</si>
  <si>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</si>
  <si>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</si>
  <si>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</si>
  <si>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</si>
  <si>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</si>
  <si>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</si>
  <si>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</si>
  <si>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</si>
  <si>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</si>
  <si>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</si>
  <si>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</si>
  <si>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</si>
  <si>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</si>
  <si>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</si>
  <si>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</si>
  <si>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</si>
  <si>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</si>
  <si>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</si>
  <si>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</si>
  <si>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</si>
  <si>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</si>
  <si>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</si>
  <si>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</si>
  <si>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</si>
  <si>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</si>
  <si>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</si>
  <si>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</si>
  <si>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</si>
  <si>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</si>
  <si>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</si>
  <si>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</si>
  <si>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</si>
  <si>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</si>
  <si>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</si>
  <si>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</si>
  <si>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</si>
  <si>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</si>
  <si>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</si>
  <si>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</si>
  <si>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</si>
  <si>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</si>
  <si>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</si>
  <si>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</si>
  <si>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</si>
  <si>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</si>
  <si>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</si>
  <si>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</si>
  <si>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</si>
  <si>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</si>
  <si>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</si>
  <si>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</si>
  <si>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</si>
  <si>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</si>
  <si>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</si>
  <si>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</si>
  <si>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</si>
  <si>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</si>
  <si>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</si>
  <si>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</si>
  <si>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</si>
  <si>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</si>
  <si>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</si>
  <si>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</si>
  <si>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</si>
  <si>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</si>
  <si>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</si>
  <si>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</si>
  <si>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</si>
  <si>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</si>
  <si>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</si>
  <si>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</si>
  <si>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</si>
  <si>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</si>
  <si>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</si>
  <si>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</si>
  <si>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</si>
  <si>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</si>
  <si>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</si>
  <si>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</si>
  <si>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</si>
  <si>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</si>
  <si>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</si>
  <si>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</si>
  <si>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</si>
  <si>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</si>
  <si>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</si>
  <si>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</si>
  <si>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</si>
  <si>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</si>
  <si>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</si>
  <si>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</si>
  <si>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</si>
  <si>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</si>
  <si>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</si>
  <si>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</si>
  <si>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</si>
  <si>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</si>
  <si>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</si>
  <si>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</si>
  <si>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</si>
  <si>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</si>
  <si>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</si>
  <si>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</si>
  <si>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</si>
  <si>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</si>
  <si>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</si>
  <si>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</si>
  <si>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</si>
  <si>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</si>
  <si>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</si>
  <si>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</si>
  <si>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</si>
  <si>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</si>
  <si>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</si>
  <si>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</si>
  <si>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</si>
  <si>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</si>
  <si>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</si>
  <si>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</si>
  <si>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</si>
  <si>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</si>
  <si>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</si>
  <si>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</si>
  <si>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</si>
  <si>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</si>
  <si>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</si>
  <si>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</si>
  <si>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</si>
  <si>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</si>
  <si>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</si>
  <si>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</si>
  <si>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</si>
  <si>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</si>
  <si>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</si>
  <si>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</si>
  <si>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</si>
  <si>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</si>
  <si>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</si>
  <si>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</si>
  <si>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</si>
  <si>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</si>
  <si>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</si>
  <si>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</si>
  <si>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</si>
  <si>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</si>
  <si>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</si>
  <si>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</si>
  <si>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</si>
  <si>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</si>
  <si>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</si>
  <si>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</si>
  <si>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</si>
  <si>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</si>
  <si>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</si>
  <si>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</si>
  <si>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</si>
  <si>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</si>
  <si>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</si>
  <si>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</si>
  <si>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</si>
  <si>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</si>
  <si>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</si>
  <si>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</si>
  <si>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</si>
  <si>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</si>
  <si>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</si>
  <si>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</si>
  <si>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</si>
  <si>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</si>
  <si>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</si>
  <si>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</si>
  <si>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</si>
  <si>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</si>
  <si>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</si>
  <si>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</si>
  <si>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</si>
  <si>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</si>
  <si>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</si>
  <si>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</si>
  <si>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</si>
  <si>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</si>
  <si>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</si>
  <si>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</si>
  <si>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</si>
  <si>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</si>
  <si>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</si>
  <si>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</si>
  <si>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</si>
  <si>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</si>
  <si>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</si>
  <si>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</si>
  <si>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</si>
  <si>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</si>
  <si>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</si>
  <si>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</si>
  <si>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</si>
  <si>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</si>
  <si>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</si>
  <si>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</si>
  <si>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</si>
  <si>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</si>
  <si>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</si>
  <si>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</si>
  <si>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</si>
  <si>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</si>
  <si>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</si>
  <si>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</si>
  <si>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</si>
  <si>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</si>
  <si>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</si>
  <si>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</si>
  <si>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</si>
  <si>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</si>
  <si>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</si>
  <si>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</si>
  <si>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</si>
  <si>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</si>
  <si>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</si>
  <si>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</si>
  <si>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</si>
  <si>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</si>
  <si>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</si>
  <si>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</si>
  <si>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</si>
  <si>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</si>
  <si>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</si>
  <si>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</si>
  <si>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</si>
  <si>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</si>
  <si>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</si>
  <si>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</si>
  <si>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</si>
  <si>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</si>
  <si>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</si>
  <si>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</si>
  <si>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</si>
  <si>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</si>
  <si>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</si>
  <si>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</si>
  <si>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</si>
  <si>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</si>
  <si>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</si>
  <si>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</si>
  <si>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</si>
  <si>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</si>
  <si>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</si>
  <si>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</si>
  <si>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</si>
  <si>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</si>
  <si>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</si>
  <si>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</si>
  <si>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</si>
  <si>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</si>
  <si>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</si>
  <si>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</si>
  <si>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</si>
  <si>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</si>
  <si>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</si>
  <si>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</si>
  <si>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</si>
  <si>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</si>
  <si>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</si>
  <si>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</si>
  <si>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</si>
  <si>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</si>
  <si>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</si>
  <si>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</si>
  <si>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</si>
  <si>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</si>
  <si>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</si>
  <si>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</si>
  <si>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</si>
  <si>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</si>
  <si>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</si>
  <si>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</si>
  <si>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</si>
  <si>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</si>
  <si>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</si>
  <si>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</si>
  <si>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</si>
  <si>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</si>
  <si>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</si>
  <si>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</si>
  <si>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</si>
  <si>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</si>
  <si>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</si>
  <si>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</si>
  <si>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</si>
  <si>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</si>
  <si>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</si>
  <si>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</si>
  <si>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</si>
  <si>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</si>
  <si>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</si>
  <si>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</si>
  <si>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</si>
  <si>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</si>
  <si>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</si>
  <si>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</si>
  <si>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</si>
  <si>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</si>
  <si>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</si>
  <si>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</si>
  <si>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</si>
  <si>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</si>
  <si>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</si>
  <si>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</si>
  <si>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</si>
  <si>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</si>
  <si>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</si>
  <si>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</si>
  <si>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</si>
  <si>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</si>
  <si>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</si>
  <si>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</si>
  <si>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</si>
  <si>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</si>
  <si>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</si>
  <si>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</si>
  <si>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</si>
  <si>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</si>
  <si>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</si>
  <si>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</si>
  <si>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</si>
  <si>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</si>
  <si>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</si>
  <si>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</si>
  <si>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</si>
  <si>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</si>
  <si>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</si>
  <si>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</si>
  <si>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</si>
  <si>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</si>
  <si>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</si>
  <si>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</si>
  <si>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</si>
  <si>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</si>
  <si>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</si>
  <si>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</si>
  <si>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</si>
  <si>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</si>
  <si>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</si>
  <si>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</si>
  <si>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</si>
  <si>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</si>
  <si>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</si>
  <si>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</si>
  <si>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</si>
  <si>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</si>
  <si>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</si>
  <si>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</si>
  <si>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</si>
  <si>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</si>
  <si>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</si>
  <si>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</si>
  <si>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</si>
  <si>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</si>
  <si>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</si>
  <si>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</si>
  <si>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</si>
  <si>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</si>
  <si>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</si>
  <si>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</si>
  <si>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</si>
  <si>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</si>
  <si>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</si>
  <si>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</si>
  <si>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</si>
  <si>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</si>
  <si>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</si>
  <si>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</si>
  <si>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</si>
  <si>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</si>
  <si>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</si>
  <si>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</si>
  <si>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</si>
  <si>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</si>
  <si>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</si>
  <si>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</si>
  <si>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</si>
  <si>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</si>
  <si>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</si>
  <si>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</si>
  <si>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</si>
  <si>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</si>
  <si>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</si>
  <si>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</si>
  <si>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</si>
  <si>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</si>
  <si>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</si>
  <si>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</si>
  <si>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</si>
  <si>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</si>
  <si>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</si>
  <si>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</si>
  <si>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</si>
  <si>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</si>
  <si>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</si>
  <si>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</si>
  <si>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</si>
  <si>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</si>
  <si>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</si>
  <si>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</si>
  <si>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</si>
  <si>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</si>
  <si>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</si>
  <si>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</si>
  <si>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</si>
  <si>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</si>
  <si>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</si>
  <si>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</si>
  <si>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</si>
  <si>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</si>
  <si>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</si>
  <si>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</si>
  <si>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</si>
  <si>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</si>
  <si>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</si>
  <si>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</si>
  <si>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</si>
  <si>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</si>
  <si>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</si>
  <si>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</si>
  <si>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</si>
  <si>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</si>
  <si>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</si>
  <si>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</si>
  <si>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</si>
  <si>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</si>
  <si>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</si>
  <si>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</si>
  <si>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</si>
  <si>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</si>
  <si>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</si>
  <si>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</si>
  <si>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</si>
  <si>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</si>
  <si>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</si>
  <si>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</si>
  <si>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</si>
  <si>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</si>
  <si>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</si>
  <si>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</si>
  <si>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</si>
  <si>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</si>
  <si>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</si>
  <si>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</si>
  <si>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</si>
  <si>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</si>
  <si>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</si>
  <si>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</si>
  <si>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</si>
  <si>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</si>
  <si>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</si>
  <si>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</si>
  <si>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</si>
  <si>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</si>
  <si>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</si>
  <si>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</si>
  <si>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</si>
  <si>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</si>
  <si>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</si>
  <si>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</si>
  <si>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</si>
  <si>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</si>
  <si>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</si>
  <si>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</si>
  <si>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</si>
  <si>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</si>
  <si>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</si>
  <si>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</si>
  <si>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</si>
  <si>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</si>
  <si>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</si>
  <si>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</si>
  <si>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</si>
  <si>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</si>
  <si>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</si>
  <si>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</si>
  <si>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</si>
  <si>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</si>
  <si>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</si>
  <si>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</si>
  <si>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</si>
  <si>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</si>
  <si>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</si>
  <si>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</si>
  <si>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</si>
  <si>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</si>
  <si>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</si>
  <si>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</si>
  <si>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</si>
  <si>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</si>
  <si>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</si>
  <si>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</si>
  <si>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</si>
  <si>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</si>
  <si>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</si>
  <si>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</si>
  <si>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</si>
  <si>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</si>
  <si>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</si>
  <si>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</si>
  <si>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</si>
  <si>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</si>
  <si>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</si>
  <si>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</si>
  <si>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</si>
  <si>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</si>
  <si>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</si>
  <si>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</si>
  <si>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</si>
  <si>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</si>
  <si>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</si>
  <si>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</si>
  <si>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</si>
  <si>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</si>
  <si>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</si>
  <si>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</si>
  <si>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</si>
  <si>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</si>
  <si>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</si>
  <si>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</si>
  <si>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</si>
  <si>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</si>
  <si>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</si>
  <si>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</si>
  <si>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</si>
  <si>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</si>
  <si>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</si>
  <si>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</si>
  <si>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</si>
  <si>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</si>
  <si>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</si>
  <si>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</si>
  <si>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</si>
  <si>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</si>
  <si>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</si>
  <si>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</si>
  <si>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</si>
  <si>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</si>
  <si>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</si>
  <si>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</si>
  <si>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</si>
  <si>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</si>
  <si>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</si>
  <si>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</si>
  <si>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</si>
  <si>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</si>
  <si>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</si>
  <si>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</si>
  <si>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</si>
  <si>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</si>
  <si>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</si>
  <si>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</si>
  <si>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</si>
  <si>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</si>
  <si>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</si>
  <si>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</si>
  <si>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</si>
  <si>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</si>
  <si>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</si>
  <si>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</si>
  <si>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</si>
  <si>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</si>
  <si>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</si>
  <si>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</si>
  <si>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</si>
  <si>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</si>
  <si>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</si>
  <si>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</si>
  <si>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</si>
  <si>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</si>
  <si>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</si>
  <si>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</si>
  <si>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</si>
  <si>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</si>
  <si>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</si>
  <si>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</si>
  <si>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</si>
  <si>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</si>
  <si>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</si>
  <si>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</si>
  <si>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</si>
  <si>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</si>
  <si>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</si>
  <si>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</si>
  <si>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</si>
  <si>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</si>
  <si>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</si>
  <si>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</si>
  <si>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</si>
  <si>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</si>
  <si>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</si>
  <si>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</si>
  <si>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</si>
  <si>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</si>
  <si>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</si>
  <si>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</si>
  <si>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</si>
  <si>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</si>
  <si>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</si>
  <si>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</si>
  <si>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</si>
  <si>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</si>
  <si>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</si>
  <si>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</si>
  <si>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</si>
  <si>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</si>
  <si>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</si>
  <si>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</si>
  <si>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</si>
  <si>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</si>
  <si>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</si>
  <si>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</si>
  <si>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</si>
  <si>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</si>
  <si>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</si>
  <si>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</si>
  <si>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</si>
  <si>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</si>
  <si>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</si>
  <si>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</si>
  <si>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</si>
  <si>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</si>
  <si>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</si>
  <si>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</si>
  <si>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</si>
  <si>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</si>
  <si>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</si>
  <si>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</si>
  <si>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</si>
  <si>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</si>
  <si>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</si>
  <si>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</si>
  <si>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</si>
  <si>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</si>
  <si>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</si>
  <si>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</si>
  <si>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</si>
  <si>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</si>
  <si>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</si>
  <si>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</si>
  <si>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</si>
  <si>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</si>
  <si>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</si>
  <si>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</si>
  <si>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</si>
  <si>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</si>
  <si>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</si>
  <si>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</si>
  <si>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</si>
  <si>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</si>
  <si>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</si>
  <si>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</si>
  <si>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</si>
  <si>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</si>
  <si>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</si>
  <si>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</si>
  <si>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</si>
  <si>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</si>
  <si>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</si>
  <si>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</si>
  <si>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</si>
  <si>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</si>
  <si>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</si>
  <si>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</si>
  <si>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</si>
  <si>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</si>
  <si>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</si>
  <si>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</si>
  <si>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</si>
  <si>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</si>
  <si>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</si>
  <si>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</si>
  <si>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</si>
  <si>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</si>
  <si>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</si>
  <si>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</si>
  <si>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</si>
  <si>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</si>
  <si>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</si>
  <si>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</si>
  <si>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</si>
  <si>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</si>
  <si>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</si>
  <si>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</si>
  <si>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</si>
  <si>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</si>
  <si>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</si>
  <si>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</si>
  <si>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</si>
  <si>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</si>
  <si>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</si>
  <si>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</si>
  <si>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</si>
  <si>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</si>
  <si>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</si>
  <si>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</si>
  <si>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</si>
  <si>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</si>
  <si>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</si>
  <si>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</si>
  <si>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</si>
  <si>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</si>
  <si>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</si>
  <si>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</si>
  <si>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</si>
  <si>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</si>
  <si>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</si>
  <si>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</si>
  <si>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</si>
  <si>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</si>
  <si>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</si>
  <si>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</si>
  <si>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</si>
  <si>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</si>
  <si>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</si>
  <si>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</si>
  <si>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</si>
  <si>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</si>
  <si>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</si>
  <si>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</si>
  <si>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</si>
  <si>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</si>
  <si>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</si>
  <si>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</si>
  <si>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</si>
  <si>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</si>
  <si>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</si>
  <si>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</si>
  <si>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</si>
  <si>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</si>
  <si>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</si>
  <si>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</si>
  <si>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</si>
  <si>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</si>
  <si>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</si>
  <si>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</si>
  <si>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</si>
  <si>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</si>
  <si>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</si>
  <si>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</si>
  <si>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</si>
  <si>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</si>
  <si>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</si>
  <si>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</si>
  <si>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</si>
  <si>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</si>
  <si>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</si>
  <si>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</si>
  <si>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</si>
  <si>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</si>
  <si>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</si>
  <si>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</si>
  <si>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</si>
  <si>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</si>
  <si>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</si>
  <si>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</si>
  <si>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</si>
  <si>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</si>
  <si>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</si>
  <si>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</si>
  <si>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</si>
  <si>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</si>
  <si>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</si>
  <si>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</si>
  <si>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</si>
  <si>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</si>
  <si>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</si>
  <si>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</si>
  <si>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</si>
  <si>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</si>
  <si>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</si>
  <si>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</si>
  <si>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</si>
  <si>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</si>
  <si>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</si>
  <si>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</si>
  <si>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</si>
  <si>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</si>
  <si>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</si>
  <si>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</si>
  <si>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</si>
  <si>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</si>
  <si>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</si>
  <si>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</si>
  <si>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</si>
  <si>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</si>
  <si>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</si>
  <si>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</si>
  <si>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</si>
  <si>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</si>
  <si>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</si>
  <si>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</si>
  <si>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</si>
  <si>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</si>
  <si>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</si>
  <si>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</si>
  <si>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</si>
  <si>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</si>
  <si>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</si>
  <si>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</si>
  <si>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</si>
  <si>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</si>
  <si>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</si>
  <si>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</si>
  <si>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</si>
  <si>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</si>
  <si>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</si>
  <si>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</si>
  <si>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</si>
  <si>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</si>
  <si>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</si>
  <si>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</si>
  <si>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</si>
  <si>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</si>
  <si>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</si>
  <si>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</si>
  <si>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</si>
  <si>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</si>
  <si>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</si>
  <si>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</si>
  <si>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</si>
  <si>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</si>
  <si>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</si>
  <si>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</si>
  <si>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</si>
  <si>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</si>
  <si>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</si>
  <si>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</si>
  <si>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</si>
  <si>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</si>
  <si>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</si>
  <si>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</si>
  <si>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</si>
  <si>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</si>
  <si>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</si>
  <si>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</si>
  <si>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</si>
  <si>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</si>
  <si>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</si>
  <si>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</si>
  <si>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</si>
  <si>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</si>
  <si>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</si>
  <si>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</si>
  <si>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</si>
  <si>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</si>
  <si>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</si>
  <si>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</si>
  <si>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</si>
  <si>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</si>
  <si>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</si>
  <si>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</si>
  <si>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</si>
  <si>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</si>
  <si>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</si>
  <si>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</si>
  <si>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</si>
  <si>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</si>
  <si>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</si>
  <si>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</si>
  <si>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</si>
  <si>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</si>
  <si>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</si>
  <si>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</si>
  <si>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</si>
  <si>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</si>
  <si>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</si>
  <si>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</si>
  <si>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</si>
  <si>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</si>
  <si>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</si>
  <si>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</si>
  <si>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</si>
  <si>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</si>
  <si>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</si>
  <si>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</si>
  <si>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</si>
  <si>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</si>
  <si>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</si>
  <si>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</si>
  <si>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</si>
  <si>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</si>
  <si>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</si>
  <si>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</si>
  <si>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</si>
  <si>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</si>
  <si>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</si>
  <si>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</si>
  <si>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</si>
  <si>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</si>
  <si>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</si>
  <si>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</si>
  <si>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</si>
  <si>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</si>
  <si>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</si>
  <si>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</si>
  <si>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</si>
  <si>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</si>
  <si>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</si>
  <si>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</si>
  <si>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</si>
  <si>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</si>
  <si>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</si>
  <si>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</si>
  <si>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</si>
  <si>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</si>
  <si>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</si>
  <si>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</si>
  <si>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</si>
  <si>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</si>
  <si>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</si>
  <si>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</si>
  <si>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</si>
  <si>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</si>
  <si>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</si>
  <si>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</si>
  <si>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</si>
  <si>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</si>
  <si>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</si>
  <si>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</si>
  <si>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</si>
  <si>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</si>
  <si>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</si>
  <si>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</si>
  <si>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</si>
  <si>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</si>
  <si>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</si>
  <si>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</si>
  <si>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</si>
  <si>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</si>
  <si>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</si>
  <si>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</si>
  <si>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</si>
  <si>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</si>
  <si>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</si>
  <si>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</si>
  <si>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</si>
  <si>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</si>
  <si>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</si>
  <si>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</si>
  <si>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</si>
  <si>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</si>
  <si>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</si>
  <si>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</si>
  <si>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</si>
  <si>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</si>
  <si>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</si>
  <si>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</si>
  <si>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</si>
  <si>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</si>
  <si>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</si>
  <si>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</si>
  <si>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</si>
  <si>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</si>
  <si>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</si>
  <si>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</si>
  <si>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</si>
  <si>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</si>
  <si>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</si>
  <si>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</si>
  <si>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</si>
  <si>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</si>
  <si>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</si>
  <si>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</si>
  <si>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</si>
  <si>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</si>
  <si>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</si>
  <si>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</si>
  <si>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</si>
  <si>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</si>
  <si>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</si>
  <si>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</si>
  <si>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</si>
  <si>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</si>
  <si>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</si>
  <si>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</si>
  <si>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</si>
  <si>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</si>
  <si>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</si>
  <si>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</si>
  <si>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</si>
  <si>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</si>
  <si>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</si>
  <si>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</si>
  <si>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</si>
  <si>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</si>
  <si>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</si>
  <si>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</si>
  <si>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</si>
  <si>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</si>
  <si>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</si>
  <si>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</si>
  <si>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</si>
  <si>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</si>
  <si>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</si>
  <si>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</si>
  <si>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</si>
  <si>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</si>
  <si>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</si>
  <si>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</si>
  <si>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</si>
  <si>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</si>
  <si>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</si>
  <si>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</si>
  <si>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</si>
  <si>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</si>
  <si>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</si>
  <si>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</si>
  <si>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</si>
  <si>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</si>
  <si>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</si>
  <si>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</si>
  <si>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</si>
  <si>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</si>
  <si>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</si>
  <si>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</si>
  <si>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</si>
  <si>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</si>
  <si>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</si>
  <si>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</si>
  <si>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</si>
  <si>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</si>
  <si>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</si>
  <si>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</si>
  <si>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</si>
  <si>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</si>
  <si>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</si>
  <si>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</si>
  <si>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</si>
  <si>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</si>
  <si>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</si>
  <si>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</si>
  <si>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</si>
  <si>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</si>
  <si>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</si>
  <si>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</si>
  <si>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</si>
  <si>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</si>
  <si>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</si>
  <si>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</si>
  <si>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</si>
  <si>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</si>
  <si>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</si>
  <si>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</si>
  <si>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</si>
  <si>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</si>
  <si>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</si>
  <si>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</si>
  <si>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</si>
  <si>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</si>
  <si>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</si>
  <si>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</si>
  <si>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</si>
  <si>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</si>
  <si>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</si>
  <si>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</si>
  <si>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</si>
  <si>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</si>
  <si>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</si>
  <si>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</si>
  <si>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</si>
  <si>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</si>
  <si>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</si>
  <si>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</si>
  <si>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</si>
  <si>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</si>
  <si>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</si>
  <si>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</si>
  <si>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</si>
  <si>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</si>
  <si>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</si>
  <si>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</si>
  <si>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</si>
  <si>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</si>
  <si>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</si>
  <si>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</si>
  <si>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</si>
  <si>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</si>
  <si>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</si>
  <si>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</si>
  <si>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</si>
  <si>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</si>
  <si>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</si>
  <si>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</si>
  <si>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</si>
  <si>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</si>
  <si>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</si>
  <si>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</si>
  <si>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</si>
  <si>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</si>
  <si>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</si>
  <si>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</si>
  <si>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</si>
  <si>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</si>
  <si>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</si>
  <si>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</si>
  <si>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</si>
  <si>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</si>
  <si>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</si>
  <si>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</si>
  <si>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</si>
  <si>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</si>
  <si>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</si>
  <si>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</si>
  <si>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</si>
  <si>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</si>
  <si>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</si>
  <si>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</si>
  <si>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</si>
  <si>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</si>
  <si>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</si>
  <si>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</si>
  <si>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</si>
  <si>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</si>
  <si>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</si>
  <si>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</si>
  <si>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</si>
  <si>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</si>
  <si>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</si>
  <si>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</si>
  <si>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</si>
  <si>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</si>
  <si>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</si>
  <si>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</si>
  <si>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</si>
  <si>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</si>
  <si>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</si>
  <si>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</si>
  <si>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</si>
  <si>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</si>
  <si>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</si>
  <si>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</si>
  <si>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</si>
  <si>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</si>
  <si>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</si>
  <si>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</si>
  <si>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</si>
  <si>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</si>
  <si>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</si>
  <si>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</si>
  <si>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</si>
  <si>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</si>
  <si>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</si>
  <si>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</si>
  <si>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</si>
  <si>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</si>
  <si>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</si>
  <si>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</si>
  <si>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</si>
  <si>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</si>
  <si>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</si>
  <si>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</si>
  <si>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</si>
  <si>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</si>
  <si>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</si>
  <si>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</si>
  <si>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</si>
  <si>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</si>
  <si>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</si>
  <si>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</si>
  <si>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</si>
  <si>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</si>
  <si>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</si>
  <si>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</si>
  <si>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</si>
  <si>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</si>
  <si>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</si>
  <si>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</si>
  <si>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</si>
  <si>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</si>
  <si>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</si>
  <si>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</si>
  <si>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</si>
  <si>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</si>
  <si>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</si>
  <si>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</si>
  <si>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</si>
  <si>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</si>
  <si>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</si>
  <si>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</si>
  <si>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</si>
  <si>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</si>
  <si>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</si>
  <si>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</si>
  <si>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</si>
  <si>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</si>
  <si>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</si>
  <si>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</si>
  <si>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</si>
  <si>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</si>
  <si>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</si>
  <si>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</si>
  <si>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</si>
  <si>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</si>
  <si>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</si>
  <si>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</si>
  <si>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</si>
  <si>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</si>
  <si>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</si>
  <si>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</si>
  <si>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</si>
  <si>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</si>
  <si>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</si>
  <si>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</si>
  <si>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</si>
  <si>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</si>
  <si>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</si>
  <si>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</si>
  <si>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</si>
  <si>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</si>
  <si>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</si>
  <si>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</si>
  <si>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</si>
  <si>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</si>
  <si>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</si>
  <si>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</si>
  <si>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</si>
  <si>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</si>
  <si>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</si>
  <si>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</si>
  <si>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</si>
  <si>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</si>
  <si>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</si>
  <si>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</si>
  <si>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</si>
  <si>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</si>
  <si>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</si>
  <si>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</si>
  <si>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</si>
  <si>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</si>
  <si>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</si>
  <si>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</si>
  <si>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</si>
  <si>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</si>
  <si>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</si>
  <si>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</si>
  <si>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</si>
  <si>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</si>
  <si>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</si>
  <si>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</si>
  <si>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</si>
  <si>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</si>
  <si>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</si>
  <si>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</si>
  <si>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</si>
  <si>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</si>
  <si>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</si>
  <si>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</si>
  <si>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</si>
  <si>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</si>
  <si>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</si>
  <si>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</si>
  <si>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</si>
  <si>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</si>
  <si>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</si>
  <si>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</si>
  <si>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</si>
  <si>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</si>
  <si>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</si>
  <si>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</si>
  <si>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</si>
  <si>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</si>
  <si>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</si>
  <si>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</si>
  <si>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</si>
  <si>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</si>
  <si>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</si>
  <si>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</si>
  <si>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</si>
  <si>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</si>
  <si>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</si>
  <si>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</si>
  <si>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</si>
  <si>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</si>
  <si>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</si>
  <si>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</si>
  <si>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</si>
  <si>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</si>
  <si>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</si>
  <si>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</si>
  <si>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</si>
  <si>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</si>
  <si>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</si>
  <si>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</si>
  <si>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</si>
  <si>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</si>
  <si>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</si>
  <si>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</si>
  <si>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</si>
  <si>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</si>
  <si>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</si>
  <si>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</si>
  <si>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</si>
  <si>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</si>
  <si>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</si>
  <si>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</si>
  <si>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</si>
  <si>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</si>
  <si>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</si>
  <si>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</si>
  <si>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</si>
  <si>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</si>
  <si>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</si>
  <si>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</si>
  <si>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</si>
  <si>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</si>
  <si>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</si>
  <si>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</si>
  <si>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</si>
  <si>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</si>
  <si>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</si>
  <si>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</si>
  <si>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</si>
  <si>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</si>
  <si>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</si>
  <si>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</si>
  <si>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</si>
  <si>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</si>
  <si>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</si>
  <si>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</si>
  <si>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</si>
  <si>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</si>
  <si>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</si>
  <si>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</si>
  <si>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</si>
  <si>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</si>
  <si>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</si>
  <si>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</si>
  <si>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</si>
  <si>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</si>
  <si>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</si>
  <si>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</si>
  <si>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</si>
  <si>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</si>
  <si>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</si>
  <si>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</si>
  <si>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</si>
  <si>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</si>
  <si>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</si>
  <si>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</si>
  <si>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</si>
  <si>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</si>
  <si>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</si>
  <si>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</si>
  <si>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</si>
  <si>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</si>
  <si>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</si>
  <si>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</si>
  <si>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</si>
  <si>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</si>
  <si>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</si>
  <si>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</si>
  <si>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</si>
  <si>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</si>
  <si>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</si>
  <si>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</si>
  <si>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</si>
  <si>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</si>
  <si>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</si>
  <si>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</si>
  <si>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</si>
  <si>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</si>
  <si>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</si>
  <si>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</si>
  <si>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</si>
  <si>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</si>
  <si>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</si>
  <si>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</si>
  <si>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</si>
  <si>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</si>
  <si>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</si>
  <si>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</si>
  <si>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</si>
  <si>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</si>
  <si>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</si>
  <si>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</si>
  <si>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</si>
  <si>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</si>
  <si>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</si>
  <si>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</si>
  <si>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</si>
  <si>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</si>
  <si>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</si>
  <si>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</si>
  <si>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</si>
  <si>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</si>
  <si>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</si>
  <si>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</si>
  <si>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</si>
  <si>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</si>
  <si>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</si>
  <si>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</si>
  <si>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</si>
  <si>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</si>
  <si>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</si>
  <si>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</si>
  <si>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</si>
  <si>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</si>
  <si>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</si>
  <si>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</si>
  <si>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</si>
  <si>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</si>
  <si>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</si>
  <si>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</si>
  <si>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</si>
  <si>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</si>
  <si>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</si>
  <si>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</si>
  <si>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</si>
  <si>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</si>
  <si>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</si>
  <si>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</si>
  <si>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</si>
  <si>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</si>
  <si>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</si>
  <si>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</si>
  <si>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</si>
  <si>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</si>
  <si>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</si>
  <si>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</si>
  <si>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</si>
  <si>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</si>
  <si>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</si>
  <si>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</si>
  <si>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</si>
  <si>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</si>
  <si>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</si>
  <si>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</si>
  <si>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</si>
  <si>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</si>
  <si>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</si>
  <si>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</si>
  <si>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</si>
  <si>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</si>
  <si>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</si>
  <si>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</si>
  <si>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</si>
  <si>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</si>
  <si>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</si>
  <si>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</si>
  <si>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</si>
  <si>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</si>
  <si>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</si>
  <si>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</si>
  <si>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</si>
  <si>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</si>
  <si>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</si>
  <si>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</si>
  <si>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</si>
  <si>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</si>
  <si>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</si>
  <si>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</si>
  <si>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</si>
  <si>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</si>
  <si>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</si>
  <si>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</si>
  <si>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</si>
  <si>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</si>
  <si>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</si>
  <si>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</si>
  <si>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</si>
  <si>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</si>
  <si>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</si>
  <si>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</si>
  <si>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</si>
  <si>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</si>
  <si>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</si>
  <si>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</si>
  <si>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</si>
  <si>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</si>
  <si>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</si>
  <si>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</si>
  <si>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</si>
  <si>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</si>
  <si>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</si>
  <si>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</si>
  <si>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</si>
  <si>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</si>
  <si>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</si>
  <si>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</si>
  <si>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</si>
  <si>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</si>
  <si>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</si>
  <si>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</si>
  <si>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</si>
  <si>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</si>
  <si>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</si>
  <si>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</si>
  <si>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</si>
  <si>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</si>
  <si>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</si>
  <si>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</si>
  <si>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</si>
  <si>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</si>
  <si>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</si>
  <si>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</si>
  <si>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</si>
  <si>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</si>
  <si>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</si>
  <si>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</si>
  <si>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</si>
  <si>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</si>
  <si>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</si>
  <si>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</si>
  <si>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</si>
  <si>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</si>
  <si>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</si>
  <si>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</si>
  <si>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</si>
  <si>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</si>
  <si>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</si>
  <si>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</si>
  <si>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</si>
  <si>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</si>
  <si>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</si>
  <si>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</si>
  <si>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</si>
  <si>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</si>
  <si>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</si>
  <si>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</si>
  <si>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</si>
  <si>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</si>
  <si>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</si>
  <si>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</si>
  <si>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</si>
  <si>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</si>
  <si>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</si>
  <si>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</si>
  <si>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</si>
  <si>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</si>
  <si>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</si>
  <si>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</si>
  <si>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</si>
  <si>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</si>
  <si>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</si>
  <si>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</si>
  <si>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</si>
  <si>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</si>
  <si>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</si>
  <si>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</si>
  <si>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</si>
  <si>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</si>
  <si>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</si>
  <si>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</si>
  <si>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</si>
  <si>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</si>
  <si>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</si>
  <si>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</si>
  <si>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</si>
  <si>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</si>
  <si>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</si>
  <si>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</si>
  <si>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</si>
  <si>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</si>
  <si>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</si>
  <si>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</si>
  <si>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</si>
  <si>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</si>
  <si>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</si>
  <si>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</si>
  <si>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</si>
  <si>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</si>
  <si>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</si>
  <si>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</si>
  <si>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</si>
  <si>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</si>
  <si>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</si>
  <si>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</si>
  <si>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</si>
  <si>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</si>
  <si>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</si>
  <si>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</si>
  <si>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</si>
  <si>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</si>
  <si>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</si>
  <si>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</si>
  <si>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</si>
  <si>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</si>
  <si>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</si>
  <si>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</si>
  <si>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</si>
  <si>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</si>
  <si>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</si>
  <si>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</si>
  <si>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</si>
  <si>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</si>
  <si>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</si>
  <si>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</si>
  <si>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</si>
  <si>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</si>
  <si>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</si>
  <si>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</si>
  <si>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</si>
  <si>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</si>
  <si>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</si>
  <si>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</si>
  <si>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</si>
  <si>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</si>
  <si>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</si>
  <si>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</si>
  <si>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</si>
  <si>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</si>
  <si>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</si>
  <si>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</si>
  <si>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</si>
  <si>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</si>
  <si>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</si>
  <si>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</si>
  <si>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</si>
  <si>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</si>
  <si>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</si>
  <si>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</si>
  <si>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</si>
  <si>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</si>
  <si>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</si>
  <si>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</si>
  <si>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</si>
  <si>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</si>
  <si>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</si>
  <si>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</si>
  <si>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</si>
  <si>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</si>
  <si>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</si>
  <si>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</si>
  <si>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</si>
  <si>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</si>
  <si>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</si>
  <si>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</si>
  <si>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</si>
  <si>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</si>
  <si>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</si>
  <si>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</si>
  <si>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</si>
  <si>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</si>
  <si>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</si>
  <si>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</si>
  <si>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</si>
  <si>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</si>
  <si>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</si>
  <si>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</si>
  <si>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</si>
  <si>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</si>
  <si>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</si>
  <si>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</si>
  <si>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</si>
  <si>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</si>
  <si>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</si>
  <si>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</si>
  <si>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</si>
  <si>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</si>
  <si>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</si>
  <si>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</si>
  <si>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</si>
  <si>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</si>
  <si>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</si>
  <si>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</si>
  <si>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</si>
  <si>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</si>
  <si>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</si>
  <si>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</si>
  <si>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</si>
  <si>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</si>
  <si>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</si>
  <si>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</si>
  <si>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</si>
  <si>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</si>
  <si>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</si>
  <si>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</si>
  <si>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</si>
  <si>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</si>
  <si>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</si>
  <si>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</si>
  <si>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</si>
  <si>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</si>
  <si>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</si>
  <si>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</si>
  <si>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</si>
  <si>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</si>
  <si>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</si>
  <si>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</si>
  <si>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</si>
  <si>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</si>
  <si>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</si>
  <si>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</si>
  <si>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</si>
  <si>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</si>
  <si>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</si>
  <si>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</si>
  <si>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</si>
  <si>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</si>
  <si>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</si>
  <si>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</si>
  <si>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</si>
  <si>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</si>
  <si>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</si>
  <si>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</si>
  <si>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</si>
  <si>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</si>
  <si>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</si>
  <si>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</si>
  <si>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</si>
  <si>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</si>
  <si>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</si>
  <si>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</si>
  <si>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</si>
  <si>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</si>
  <si>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</si>
  <si>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</si>
  <si>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</si>
  <si>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</si>
  <si>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</si>
  <si>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</si>
  <si>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</si>
  <si>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</si>
  <si>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</si>
  <si>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</si>
  <si>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</si>
  <si>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</si>
  <si>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</si>
  <si>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</si>
  <si>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</si>
  <si>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</si>
  <si>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</si>
  <si>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</si>
  <si>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</si>
  <si>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</si>
  <si>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</si>
  <si>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</si>
  <si>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</si>
  <si>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</si>
  <si>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</si>
  <si>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</si>
  <si>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</si>
  <si>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</si>
  <si>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</si>
  <si>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</si>
  <si>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</si>
  <si>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</si>
  <si>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</si>
  <si>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</si>
  <si>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</si>
  <si>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</si>
  <si>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</si>
  <si>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</si>
  <si>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</si>
  <si>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</si>
  <si>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</si>
  <si>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</si>
  <si>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</si>
  <si>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</si>
  <si>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</si>
  <si>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</si>
  <si>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</si>
  <si>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</si>
  <si>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</si>
  <si>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</si>
  <si>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</si>
  <si>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</si>
  <si>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</si>
  <si>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</si>
  <si>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</si>
  <si>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</si>
  <si>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</si>
  <si>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</si>
  <si>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</si>
  <si>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</si>
  <si>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</si>
  <si>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</si>
  <si>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</si>
  <si>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</si>
  <si>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</si>
  <si>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</si>
  <si>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</si>
  <si>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</si>
  <si>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</si>
  <si>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</si>
  <si>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</si>
  <si>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</si>
  <si>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</si>
  <si>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</si>
  <si>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</si>
  <si>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</si>
  <si>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</si>
  <si>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</si>
  <si>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</si>
  <si>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</si>
  <si>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</si>
  <si>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</si>
  <si>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</si>
  <si>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</si>
  <si>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</si>
  <si>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</si>
  <si>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</si>
  <si>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</si>
  <si>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</si>
  <si>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</si>
  <si>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</si>
  <si>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</si>
  <si>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</si>
  <si>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</si>
  <si>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</si>
  <si>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</si>
  <si>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</si>
  <si>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</si>
  <si>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</si>
  <si>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</si>
  <si>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</si>
  <si>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</si>
  <si>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</si>
  <si>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</si>
  <si>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</si>
  <si>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</si>
  <si>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</si>
  <si>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</si>
  <si>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</si>
  <si>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</si>
  <si>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</si>
  <si>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</si>
  <si>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</si>
  <si>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</si>
  <si>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</si>
  <si>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</si>
  <si>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</si>
  <si>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</si>
  <si>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</si>
  <si>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</si>
  <si>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</si>
  <si>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</si>
  <si>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</si>
  <si>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</si>
  <si>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</si>
  <si>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</si>
  <si>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</si>
  <si>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</si>
  <si>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</si>
  <si>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</si>
  <si>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</si>
  <si>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</si>
  <si>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</si>
  <si>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</si>
  <si>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</si>
  <si>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</si>
  <si>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</si>
  <si>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</si>
  <si>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</si>
  <si>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</si>
  <si>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</si>
  <si>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</si>
  <si>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</si>
  <si>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</si>
  <si>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</si>
  <si>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</si>
  <si>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</si>
  <si>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</si>
  <si>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</si>
  <si>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</si>
  <si>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</si>
  <si>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</si>
  <si>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</si>
  <si>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</si>
  <si>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</si>
  <si>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</si>
  <si>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</si>
  <si>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</si>
  <si>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</si>
  <si>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</si>
  <si>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</si>
  <si>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</si>
  <si>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</si>
  <si>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</si>
  <si>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</si>
  <si>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</si>
  <si>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</si>
  <si>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</si>
  <si>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</si>
  <si>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</si>
  <si>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</si>
  <si>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</si>
  <si>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</si>
  <si>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</si>
  <si>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</si>
  <si>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</si>
  <si>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</si>
  <si>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</si>
  <si>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</si>
  <si>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</si>
  <si>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</si>
  <si>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</si>
  <si>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</si>
  <si>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</si>
  <si>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</si>
  <si>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</si>
  <si>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</si>
  <si>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</si>
  <si>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</si>
  <si>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</si>
  <si>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</si>
  <si>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</si>
  <si>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</si>
  <si>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</si>
  <si>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</si>
  <si>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</si>
  <si>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</si>
  <si>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</si>
  <si>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</si>
  <si>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</si>
  <si>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</si>
  <si>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</si>
  <si>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</si>
  <si>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</si>
  <si>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</si>
  <si>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</si>
  <si>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</si>
  <si>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</si>
  <si>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</si>
  <si>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</si>
  <si>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</si>
  <si>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</si>
  <si>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</si>
  <si>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</si>
  <si>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</si>
  <si>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</si>
  <si>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</si>
  <si>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</si>
  <si>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</si>
  <si>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</si>
  <si>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</si>
  <si>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</si>
  <si>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</si>
  <si>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</si>
  <si>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</si>
  <si>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</si>
  <si>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</si>
  <si>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</si>
  <si>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</si>
  <si>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</si>
  <si>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</si>
  <si>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</si>
  <si>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</si>
  <si>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</si>
  <si>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</si>
  <si>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</si>
  <si>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</si>
  <si>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</si>
  <si>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</si>
  <si>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</si>
  <si>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</si>
  <si>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</si>
  <si>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</si>
  <si>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</si>
  <si>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</si>
  <si>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</si>
  <si>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</si>
  <si>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</si>
  <si>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</si>
  <si>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</si>
  <si>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</si>
  <si>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</si>
  <si>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</si>
  <si>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</si>
  <si>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</si>
  <si>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</si>
  <si>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</si>
  <si>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</si>
  <si>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</si>
  <si>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</si>
  <si>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</si>
  <si>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</si>
  <si>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</si>
  <si>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</si>
  <si>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</si>
  <si>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</si>
  <si>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</si>
  <si>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</si>
  <si>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</si>
  <si>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</si>
  <si>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</si>
  <si>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</si>
  <si>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</si>
  <si>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</si>
  <si>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</si>
  <si>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</si>
  <si>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</si>
  <si>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</si>
  <si>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</si>
  <si>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</si>
  <si>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</si>
  <si>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</si>
  <si>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</si>
  <si>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</si>
  <si>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</si>
  <si>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</si>
  <si>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</si>
  <si>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</si>
  <si>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</si>
  <si>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</si>
  <si>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</si>
  <si>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</si>
  <si>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</si>
  <si>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</si>
  <si>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</si>
  <si>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</si>
  <si>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</si>
  <si>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</si>
  <si>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</si>
  <si>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</si>
  <si>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</si>
  <si>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</si>
  <si>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</si>
  <si>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</si>
  <si>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</si>
  <si>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</si>
  <si>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</si>
  <si>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</si>
  <si>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</si>
  <si>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</si>
  <si>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</si>
  <si>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</si>
  <si>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</si>
  <si>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</si>
  <si>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</si>
  <si>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</si>
  <si>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</si>
  <si>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</si>
  <si>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</si>
  <si>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</si>
  <si>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</si>
  <si>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</si>
  <si>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</si>
  <si>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</si>
  <si>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</si>
  <si>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</si>
  <si>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</si>
  <si>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</si>
  <si>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</si>
  <si>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</si>
  <si>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</si>
  <si>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</si>
  <si>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</si>
  <si>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</si>
  <si>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</si>
  <si>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</si>
  <si>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</si>
  <si>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</si>
  <si>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</si>
  <si>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</si>
  <si>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</si>
  <si>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</si>
  <si>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</si>
  <si>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</si>
  <si>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</si>
  <si>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</si>
  <si>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</si>
  <si>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</si>
  <si>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</si>
  <si>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</si>
  <si>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</si>
  <si>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</si>
  <si>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</si>
  <si>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</si>
  <si>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</si>
  <si>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</si>
  <si>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</si>
  <si>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</si>
  <si>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</si>
  <si>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</si>
  <si>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</si>
  <si>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</si>
  <si>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</si>
  <si>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</si>
  <si>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</si>
  <si>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</si>
  <si>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</si>
  <si>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</si>
  <si>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</si>
  <si>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</si>
  <si>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</si>
  <si>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</si>
  <si>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</si>
  <si>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</si>
  <si>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</si>
  <si>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</si>
  <si>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</si>
  <si>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</si>
  <si>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</si>
  <si>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</si>
  <si>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</si>
  <si>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</si>
  <si>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</si>
  <si>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</si>
  <si>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</si>
  <si>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</si>
  <si>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</si>
  <si>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</si>
  <si>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</si>
  <si>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</si>
  <si>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</si>
  <si>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</si>
  <si>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</si>
  <si>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</si>
  <si>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</si>
  <si>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</si>
  <si>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</si>
  <si>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</si>
  <si>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</si>
  <si>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</si>
  <si>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</si>
  <si>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</si>
  <si>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</si>
  <si>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</si>
  <si>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</si>
  <si>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</si>
  <si>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</si>
  <si>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</si>
  <si>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</si>
  <si>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</si>
  <si>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</si>
  <si>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</si>
  <si>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</si>
  <si>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</si>
  <si>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</si>
  <si>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</si>
  <si>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</si>
  <si>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</si>
  <si>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</si>
  <si>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</si>
  <si>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</si>
  <si>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</si>
  <si>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</si>
  <si>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</si>
  <si>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</si>
  <si>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</si>
  <si>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</si>
  <si>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</si>
  <si>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</si>
  <si>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</si>
  <si>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</si>
  <si>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</si>
  <si>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</si>
  <si>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</si>
  <si>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</si>
  <si>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</si>
  <si>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</si>
  <si>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</si>
  <si>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</si>
  <si>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</si>
  <si>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</si>
  <si>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</si>
  <si>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</si>
  <si>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</si>
  <si>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</si>
  <si>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</si>
  <si>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</si>
  <si>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</si>
  <si>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</si>
  <si>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</si>
  <si>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</si>
  <si>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</si>
  <si>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</si>
  <si>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</si>
  <si>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</si>
  <si>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</si>
  <si>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</si>
  <si>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</si>
  <si>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</si>
  <si>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</si>
  <si>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</si>
  <si>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</si>
  <si>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</si>
  <si>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</si>
  <si>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</si>
  <si>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</si>
  <si>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</si>
  <si>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</si>
  <si>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</si>
  <si>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</si>
  <si>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</si>
  <si>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</si>
  <si>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</si>
  <si>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</si>
  <si>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</si>
  <si>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</si>
  <si>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</si>
  <si>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</si>
  <si>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</si>
  <si>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</si>
  <si>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</si>
  <si>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</si>
  <si>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</si>
  <si>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</si>
  <si>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</si>
  <si>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</si>
  <si>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</si>
  <si>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</si>
  <si>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</si>
  <si>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</si>
  <si>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</si>
  <si>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</si>
  <si>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</si>
  <si>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</si>
  <si>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</si>
  <si>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</si>
  <si>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</si>
  <si>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</si>
  <si>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</si>
  <si>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</si>
  <si>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</si>
  <si>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</si>
  <si>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</si>
  <si>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</si>
  <si>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</si>
  <si>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</si>
  <si>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</si>
  <si>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</si>
  <si>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</si>
  <si>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</si>
  <si>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</si>
  <si>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</si>
  <si>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</si>
  <si>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</si>
  <si>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</si>
  <si>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</si>
  <si>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</si>
  <si>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</si>
  <si>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</si>
  <si>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</si>
  <si>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</si>
  <si>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</si>
  <si>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</si>
  <si>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</si>
  <si>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</si>
  <si>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</si>
  <si>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</si>
  <si>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</si>
  <si>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</si>
  <si>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</si>
  <si>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</si>
  <si>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</si>
  <si>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</si>
  <si>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</si>
  <si>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</si>
  <si>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</si>
  <si>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</si>
  <si>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</si>
  <si>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</si>
  <si>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</si>
  <si>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</si>
  <si>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</si>
  <si>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</si>
  <si>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</si>
  <si>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</si>
  <si>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</si>
  <si>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</si>
  <si>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</si>
  <si>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</si>
  <si>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</si>
  <si>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</si>
  <si>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</si>
  <si>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</si>
  <si>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</si>
  <si>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</si>
  <si>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</si>
  <si>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</si>
  <si>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</si>
  <si>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</si>
  <si>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</si>
  <si>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</si>
  <si>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</si>
  <si>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</si>
  <si>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</si>
  <si>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</si>
  <si>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</si>
  <si>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</si>
  <si>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</si>
  <si>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</si>
  <si>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</si>
  <si>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</si>
  <si>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</si>
  <si>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</si>
  <si>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</si>
  <si>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</si>
  <si>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</si>
  <si>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</si>
  <si>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</si>
  <si>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</si>
  <si>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</si>
  <si>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</si>
  <si>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</si>
  <si>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</si>
  <si>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</si>
  <si>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</si>
  <si>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</si>
  <si>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</si>
  <si>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</si>
  <si>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</si>
  <si>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</si>
  <si>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</si>
  <si>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</si>
  <si>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</si>
  <si>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</si>
  <si>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</si>
  <si>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</si>
  <si>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</si>
  <si>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</si>
  <si>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</si>
  <si>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</si>
  <si>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</si>
  <si>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</si>
  <si>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</si>
  <si>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</si>
  <si>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</si>
  <si>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</si>
  <si>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</si>
  <si>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</si>
  <si>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</si>
  <si>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</si>
  <si>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</si>
  <si>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</si>
  <si>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</si>
  <si>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</si>
  <si>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</si>
  <si>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</si>
  <si>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</si>
  <si>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</si>
  <si>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</si>
  <si>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</si>
  <si>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</si>
  <si>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</si>
  <si>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</si>
  <si>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</si>
  <si>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</si>
  <si>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</si>
  <si>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</si>
  <si>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</si>
  <si>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</si>
  <si>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</si>
  <si>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</si>
  <si>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</si>
  <si>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</si>
  <si>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</si>
  <si>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</si>
  <si>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</si>
  <si>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</si>
  <si>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</si>
  <si>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</si>
  <si>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</si>
  <si>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</si>
  <si>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</si>
  <si>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</si>
  <si>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</si>
  <si>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</si>
  <si>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</si>
  <si>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</si>
  <si>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</si>
  <si>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</si>
  <si>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</si>
  <si>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</si>
  <si>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</si>
  <si>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</si>
  <si>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</si>
  <si>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</si>
  <si>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</si>
  <si>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</si>
  <si>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</si>
  <si>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</si>
  <si>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</si>
  <si>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</si>
  <si>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</si>
  <si>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</si>
  <si>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</si>
  <si>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</si>
  <si>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</si>
  <si>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</si>
  <si>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</si>
  <si>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</si>
  <si>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</si>
  <si>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</si>
  <si>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</si>
  <si>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</si>
  <si>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</si>
  <si>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</si>
  <si>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</si>
  <si>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</si>
  <si>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</si>
  <si>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</si>
  <si>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</si>
  <si>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</si>
  <si>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</si>
  <si>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</si>
  <si>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</si>
  <si>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</si>
  <si>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</si>
  <si>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</si>
  <si>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</si>
  <si>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</si>
  <si>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</si>
  <si>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</si>
  <si>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</si>
  <si>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</si>
  <si>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</si>
  <si>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</si>
  <si>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</si>
  <si>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</si>
  <si>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</si>
  <si>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</si>
  <si>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</si>
  <si>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</si>
  <si>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</si>
  <si>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</si>
  <si>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</si>
  <si>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</si>
  <si>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</si>
  <si>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</si>
  <si>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</si>
  <si>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</si>
  <si>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</si>
  <si>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</si>
  <si>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</si>
  <si>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</si>
  <si>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</si>
  <si>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</si>
  <si>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</si>
  <si>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</si>
  <si>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</si>
  <si>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</si>
  <si>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</si>
  <si>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</si>
  <si>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</si>
  <si>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</si>
  <si>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</si>
  <si>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</si>
  <si>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</si>
  <si>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</si>
  <si>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</si>
  <si>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</si>
  <si>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</si>
  <si>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</si>
  <si>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</si>
  <si>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</si>
  <si>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</si>
  <si>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</si>
  <si>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</si>
  <si>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</si>
  <si>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</si>
  <si>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</si>
  <si>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</si>
  <si>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</si>
  <si>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</si>
  <si>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</si>
  <si>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</si>
  <si>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</si>
  <si>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</si>
  <si>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</si>
  <si>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</si>
  <si>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</si>
  <si>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</si>
  <si>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</si>
  <si>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</si>
  <si>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</si>
  <si>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</si>
  <si>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</si>
  <si>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</si>
  <si>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</si>
  <si>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</si>
  <si>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</si>
  <si>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</si>
  <si>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</si>
  <si>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</si>
  <si>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</si>
  <si>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</si>
  <si>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</si>
  <si>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</si>
  <si>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</si>
  <si>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</si>
  <si>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</si>
  <si>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</si>
  <si>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</si>
  <si>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</si>
  <si>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</si>
  <si>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</si>
  <si>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</si>
  <si>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</si>
  <si>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</si>
  <si>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</si>
  <si>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</si>
  <si>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</si>
  <si>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</si>
  <si>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</si>
  <si>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</si>
  <si>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</si>
  <si>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</si>
  <si>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</si>
  <si>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</si>
  <si>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</si>
  <si>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</si>
  <si>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</si>
  <si>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</si>
  <si>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</si>
  <si>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</si>
  <si>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</si>
  <si>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</si>
  <si>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</si>
  <si>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</si>
  <si>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</si>
  <si>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</si>
  <si>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</si>
  <si>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</si>
  <si>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</si>
  <si>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</si>
  <si>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</si>
  <si>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</si>
  <si>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</si>
  <si>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</si>
  <si>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</si>
  <si>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</si>
  <si>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</si>
  <si>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</si>
  <si>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</si>
  <si>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</si>
  <si>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</si>
  <si>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</si>
  <si>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</si>
  <si>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</si>
  <si>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</si>
  <si>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</si>
  <si>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</si>
  <si>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</si>
  <si>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</si>
  <si>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</si>
  <si>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</si>
  <si>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</si>
  <si>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</si>
  <si>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</si>
  <si>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</si>
  <si>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</si>
  <si>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</si>
  <si>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</si>
  <si>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</si>
  <si>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</si>
  <si>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</si>
  <si>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</si>
  <si>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</si>
  <si>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</si>
  <si>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</si>
  <si>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</si>
  <si>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</si>
  <si>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</si>
  <si>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</si>
  <si>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</si>
  <si>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</si>
  <si>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</si>
  <si>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</si>
  <si>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</si>
  <si>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</si>
  <si>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</si>
  <si>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</si>
  <si>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</si>
  <si>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</si>
  <si>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</si>
  <si>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</si>
  <si>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</si>
  <si>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</si>
  <si>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</si>
  <si>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</si>
  <si>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</si>
  <si>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</si>
  <si>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</si>
  <si>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</si>
  <si>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</si>
  <si>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</si>
  <si>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</si>
  <si>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</si>
  <si>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</si>
  <si>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</si>
  <si>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</si>
  <si>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</si>
  <si>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</si>
  <si>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</si>
  <si>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</si>
  <si>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</si>
  <si>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</si>
  <si>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</si>
  <si>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</si>
  <si>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</si>
  <si>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</si>
  <si>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</si>
  <si>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</si>
  <si>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</si>
  <si>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</si>
  <si>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</si>
  <si>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</si>
  <si>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</si>
  <si>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</si>
  <si>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</si>
  <si>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</si>
  <si>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</si>
  <si>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</si>
  <si>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</si>
  <si>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</si>
  <si>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</si>
  <si>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</si>
  <si>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</si>
  <si>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</si>
  <si>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</si>
  <si>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</si>
  <si>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</si>
  <si>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</si>
  <si>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</si>
  <si>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</si>
  <si>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</si>
  <si>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</si>
  <si>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</si>
  <si>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</si>
  <si>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</si>
  <si>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</si>
  <si>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</si>
  <si>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</si>
  <si>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</si>
  <si>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</si>
  <si>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</si>
  <si>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</si>
  <si>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</si>
  <si>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</si>
  <si>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</si>
  <si>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</si>
  <si>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</si>
  <si>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</si>
  <si>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</si>
  <si>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</si>
  <si>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</si>
  <si>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</si>
  <si>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</si>
  <si>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</si>
  <si>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</si>
  <si>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</si>
  <si>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</si>
  <si>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</si>
  <si>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</si>
  <si>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</si>
  <si>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</si>
  <si>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</si>
  <si>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</si>
  <si>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</si>
  <si>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</si>
  <si>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</si>
  <si>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</si>
  <si>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</si>
  <si>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</si>
  <si>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</si>
  <si>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</si>
  <si>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</si>
  <si>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</si>
  <si>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</si>
  <si>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</si>
  <si>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</si>
  <si>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</si>
  <si>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</si>
  <si>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</si>
  <si>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</si>
  <si>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</si>
  <si>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</si>
  <si>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</si>
  <si>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</si>
  <si>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</si>
  <si>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</si>
  <si>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</si>
  <si>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</si>
  <si>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</si>
  <si>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</si>
  <si>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</si>
  <si>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</si>
  <si>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</si>
  <si>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</si>
  <si>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</si>
  <si>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</si>
  <si>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</si>
  <si>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</si>
  <si>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</si>
  <si>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</si>
  <si>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</si>
  <si>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</si>
  <si>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</si>
  <si>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</si>
  <si>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</si>
  <si>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</si>
  <si>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</si>
  <si>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</si>
  <si>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</si>
  <si>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</si>
  <si>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</si>
  <si>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</si>
  <si>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</si>
  <si>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</si>
  <si>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</si>
  <si>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</si>
  <si>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</si>
  <si>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</si>
  <si>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</si>
  <si>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</si>
  <si>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</si>
  <si>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</si>
  <si>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</si>
  <si>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</si>
  <si>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</si>
  <si>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</si>
  <si>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</si>
  <si>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</si>
  <si>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</si>
  <si>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</si>
  <si>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</si>
  <si>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</si>
  <si>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</si>
  <si>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</si>
  <si>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</si>
  <si>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</si>
  <si>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</si>
  <si>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</si>
  <si>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</si>
  <si>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</si>
  <si>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</si>
  <si>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</si>
  <si>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</si>
  <si>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</si>
  <si>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</si>
  <si>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</si>
  <si>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</si>
  <si>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</si>
  <si>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</si>
  <si>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</si>
  <si>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</si>
  <si>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</si>
  <si>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</si>
  <si>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</si>
  <si>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</si>
  <si>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</si>
  <si>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</si>
  <si>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</si>
  <si>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</si>
  <si>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</si>
  <si>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</si>
  <si>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</si>
  <si>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</si>
  <si>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</si>
  <si>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</si>
  <si>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</si>
  <si>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</si>
  <si>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</si>
  <si>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</si>
  <si>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</si>
  <si>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</si>
  <si>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</si>
  <si>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</si>
  <si>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</si>
  <si>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</si>
  <si>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</si>
  <si>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</si>
  <si>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</si>
  <si>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</si>
  <si>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</si>
  <si>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</si>
  <si>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</si>
  <si>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</si>
  <si>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</si>
  <si>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</si>
  <si>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</si>
  <si>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</si>
  <si>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</si>
  <si>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</si>
  <si>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</si>
  <si>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</si>
  <si>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</si>
  <si>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</si>
  <si>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</si>
  <si>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</si>
  <si>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</si>
  <si>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</si>
  <si>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</si>
  <si>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</si>
  <si>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</si>
  <si>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</si>
  <si>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</si>
  <si>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</si>
  <si>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</si>
  <si>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</si>
  <si>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</si>
  <si>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</si>
  <si>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</si>
  <si>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</si>
  <si>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</si>
  <si>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</si>
  <si>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</si>
  <si>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</si>
  <si>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</si>
  <si>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</si>
  <si>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</si>
  <si>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</si>
  <si>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</si>
  <si>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</si>
  <si>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</si>
  <si>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</si>
  <si>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</si>
  <si>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</si>
  <si>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</si>
  <si>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</si>
  <si>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</si>
  <si>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</si>
  <si>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</si>
  <si>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</si>
  <si>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</si>
  <si>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</si>
  <si>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</si>
  <si>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</si>
  <si>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</si>
  <si>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</si>
  <si>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</si>
  <si>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</si>
  <si>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</si>
  <si>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</si>
  <si>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</si>
  <si>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</si>
  <si>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</si>
  <si>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</si>
  <si>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</si>
  <si>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</si>
  <si>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</si>
  <si>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</si>
  <si>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</si>
  <si>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</si>
  <si>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</si>
  <si>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</si>
  <si>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</si>
  <si>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</si>
  <si>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</si>
  <si>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</si>
  <si>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</si>
  <si>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</si>
  <si>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</si>
  <si>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</si>
  <si>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</si>
  <si>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</si>
  <si>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</si>
  <si>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</si>
  <si>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</si>
  <si>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</si>
  <si>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</si>
  <si>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</si>
  <si>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</si>
  <si>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</si>
  <si>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</si>
  <si>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</si>
  <si>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</si>
  <si>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</si>
  <si>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</si>
  <si>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</si>
  <si>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</si>
  <si>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</si>
  <si>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</si>
  <si>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</si>
  <si>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</si>
  <si>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</si>
  <si>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</si>
  <si>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</si>
  <si>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</si>
  <si>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</si>
  <si>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</si>
  <si>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</si>
  <si>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</si>
  <si>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</si>
  <si>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</si>
  <si>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</si>
  <si>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</si>
  <si>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</si>
  <si>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</si>
  <si>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</si>
  <si>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</si>
  <si>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</si>
  <si>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</si>
  <si>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</si>
  <si>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</si>
  <si>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</si>
  <si>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</si>
  <si>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</si>
  <si>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</si>
  <si>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</si>
  <si>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</si>
  <si>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</si>
  <si>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</si>
  <si>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</si>
  <si>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</si>
  <si>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</si>
  <si>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</si>
  <si>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</si>
  <si>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</si>
  <si>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</si>
  <si>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</si>
  <si>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</si>
  <si>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</si>
  <si>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</si>
  <si>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</si>
  <si>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</si>
  <si>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</si>
  <si>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</si>
  <si>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</si>
  <si>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</si>
  <si>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</si>
  <si>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</si>
  <si>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</si>
  <si>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</si>
  <si>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</si>
  <si>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</si>
  <si>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</si>
  <si>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</si>
  <si>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</si>
  <si>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</si>
  <si>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</si>
  <si>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</si>
  <si>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</si>
  <si>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</si>
  <si>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</si>
  <si>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</si>
  <si>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</si>
  <si>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</si>
  <si>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</si>
  <si>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</si>
  <si>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</si>
  <si>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</si>
  <si>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</si>
  <si>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</si>
  <si>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</si>
  <si>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</si>
  <si>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</si>
  <si>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</si>
  <si>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</si>
  <si>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</si>
  <si>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</si>
  <si>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</si>
  <si>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</si>
  <si>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</si>
  <si>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</si>
  <si>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</si>
  <si>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</si>
  <si>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</si>
  <si>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</si>
  <si>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</si>
  <si>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</si>
  <si>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</si>
  <si>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</si>
  <si>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</si>
  <si>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</si>
  <si>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</si>
  <si>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</si>
  <si>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</si>
  <si>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</si>
  <si>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</si>
  <si>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</si>
  <si>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</si>
  <si>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</si>
  <si>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</si>
  <si>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</si>
  <si>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</si>
  <si>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</si>
  <si>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</si>
  <si>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</si>
  <si>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</si>
  <si>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</si>
  <si>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</si>
  <si>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</si>
  <si>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</si>
  <si>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</si>
  <si>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</si>
  <si>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</si>
  <si>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</si>
  <si>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</si>
  <si>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</si>
  <si>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</si>
  <si>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</si>
  <si>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</si>
  <si>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</si>
  <si>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</si>
  <si>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</si>
  <si>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</si>
  <si>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</si>
  <si>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</si>
  <si>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</si>
  <si>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</si>
  <si>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</si>
  <si>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</si>
  <si>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</si>
  <si>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</si>
  <si>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</si>
  <si>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</si>
  <si>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</si>
  <si>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</si>
  <si>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</si>
  <si>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</si>
  <si>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</si>
  <si>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</si>
  <si>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</si>
  <si>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</si>
  <si>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</si>
  <si>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</si>
  <si>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</si>
  <si>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</si>
  <si>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</si>
  <si>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</si>
  <si>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</si>
  <si>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</si>
  <si>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</si>
  <si>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</si>
  <si>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</si>
  <si>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</si>
  <si>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</si>
  <si>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</si>
  <si>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</si>
  <si>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</si>
  <si>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</si>
  <si>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</si>
  <si>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</si>
  <si>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</si>
  <si>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</si>
  <si>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</si>
  <si>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</si>
  <si>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</si>
  <si>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</si>
  <si>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</si>
  <si>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</si>
  <si>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</si>
  <si>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</si>
  <si>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</si>
  <si>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</si>
  <si>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</si>
  <si>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</si>
  <si>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</si>
  <si>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</si>
  <si>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</si>
  <si>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</si>
  <si>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</si>
  <si>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</si>
  <si>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</si>
  <si>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</si>
  <si>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</si>
  <si>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</si>
  <si>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</si>
  <si>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</si>
  <si>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</si>
  <si>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</si>
  <si>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</si>
  <si>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</si>
  <si>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</si>
  <si>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</si>
  <si>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</si>
  <si>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</si>
  <si>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</si>
  <si>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</si>
  <si>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</si>
  <si>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</si>
  <si>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</si>
  <si>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</si>
  <si>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</si>
  <si>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</si>
  <si>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</si>
  <si>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</si>
  <si>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</si>
  <si>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</si>
  <si>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</si>
  <si>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</si>
  <si>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</si>
  <si>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</si>
  <si>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</si>
  <si>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</si>
  <si>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</si>
  <si>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</si>
  <si>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</si>
  <si>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</si>
  <si>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</si>
  <si>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</si>
  <si>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</si>
  <si>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</si>
  <si>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</si>
  <si>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</si>
  <si>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</si>
  <si>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</si>
  <si>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</si>
  <si>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</si>
  <si>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</si>
  <si>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</si>
  <si>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</si>
  <si>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</si>
  <si>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</si>
  <si>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</si>
  <si>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</si>
  <si>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</si>
  <si>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</si>
  <si>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</si>
  <si>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</si>
  <si>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</si>
  <si>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</si>
  <si>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</si>
  <si>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</si>
  <si>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</si>
  <si>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</si>
  <si>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</si>
  <si>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</si>
  <si>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</si>
  <si>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</si>
  <si>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</si>
  <si>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</si>
  <si>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</si>
  <si>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</si>
  <si>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</si>
  <si>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</si>
  <si>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</si>
  <si>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</si>
  <si>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</si>
  <si>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</si>
  <si>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</si>
  <si>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</si>
  <si>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</si>
  <si>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</si>
  <si>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</si>
  <si>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</si>
  <si>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</si>
  <si>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</si>
  <si>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</si>
  <si>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</si>
  <si>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</si>
  <si>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</si>
  <si>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</si>
  <si>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</si>
  <si>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</si>
  <si>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</si>
  <si>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</si>
  <si>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</si>
  <si>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</si>
  <si>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</si>
  <si>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</si>
  <si>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</si>
  <si>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</si>
  <si>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</si>
  <si>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</si>
  <si>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</si>
  <si>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</si>
  <si>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</si>
  <si>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</si>
  <si>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</si>
  <si>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</si>
  <si>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</si>
  <si>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</si>
  <si>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</si>
  <si>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</si>
  <si>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</si>
  <si>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</si>
  <si>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</si>
  <si>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</si>
  <si>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</si>
  <si>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</si>
  <si>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</si>
  <si>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</si>
  <si>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</si>
  <si>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</si>
  <si>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</si>
  <si>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</si>
  <si>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</si>
  <si>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</si>
  <si>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</si>
  <si>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</si>
  <si>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</si>
  <si>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</si>
  <si>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</si>
  <si>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</si>
  <si>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</si>
  <si>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</si>
  <si>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</si>
  <si>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</si>
  <si>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</si>
  <si>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</si>
  <si>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</si>
  <si>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</si>
  <si>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</si>
  <si>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</si>
  <si>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</si>
  <si>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</si>
  <si>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</si>
  <si>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</si>
  <si>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</si>
  <si>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</si>
  <si>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</si>
  <si>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</si>
  <si>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</si>
  <si>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</si>
  <si>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</si>
  <si>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</si>
  <si>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</si>
  <si>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</si>
  <si>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</si>
  <si>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</si>
  <si>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</si>
  <si>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</si>
  <si>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</si>
  <si>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</si>
  <si>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</si>
  <si>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</si>
  <si>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</si>
  <si>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</si>
  <si>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</si>
  <si>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</si>
  <si>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</si>
  <si>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</si>
  <si>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</si>
  <si>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</si>
  <si>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</si>
  <si>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</si>
  <si>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</si>
  <si>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</si>
  <si>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</si>
  <si>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</si>
  <si>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</si>
  <si>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</si>
  <si>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</si>
  <si>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</si>
  <si>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</si>
  <si>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</si>
  <si>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</si>
  <si>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</si>
  <si>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</si>
  <si>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</si>
  <si>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</si>
  <si>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</si>
  <si>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</si>
  <si>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</si>
  <si>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</si>
  <si>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</si>
  <si>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</si>
  <si>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</si>
  <si>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</si>
  <si>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</si>
  <si>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</si>
  <si>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</si>
  <si>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</si>
  <si>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</si>
  <si>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</si>
  <si>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</si>
  <si>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</si>
  <si>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</si>
  <si>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</si>
  <si>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</si>
  <si>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</si>
  <si>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</si>
  <si>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</si>
  <si>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</si>
  <si>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</si>
  <si>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</si>
  <si>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</si>
  <si>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</si>
  <si>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</si>
  <si>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</si>
  <si>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</si>
  <si>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</si>
  <si>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</si>
  <si>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</si>
  <si>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</si>
  <si>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</si>
  <si>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</si>
  <si>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</si>
  <si>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</si>
  <si>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</si>
  <si>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</si>
  <si>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</si>
  <si>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</si>
  <si>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</si>
  <si>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</si>
  <si>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</si>
  <si>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</si>
  <si>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</si>
  <si>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</si>
  <si>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</si>
  <si>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</si>
  <si>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</si>
  <si>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</si>
  <si>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</si>
  <si>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</si>
  <si>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</si>
  <si>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</si>
  <si>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</si>
  <si>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</si>
  <si>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</si>
  <si>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</si>
  <si>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</si>
  <si>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</si>
  <si>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</si>
  <si>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</si>
  <si>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</si>
  <si>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</si>
  <si>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</si>
  <si>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</si>
  <si>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</si>
  <si>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</si>
  <si>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</si>
  <si>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</si>
  <si>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</si>
  <si>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</si>
  <si>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</si>
  <si>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</si>
  <si>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</si>
  <si>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</si>
  <si>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</si>
  <si>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</si>
  <si>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</si>
  <si>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</si>
  <si>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</si>
  <si>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</si>
  <si>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</si>
  <si>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</si>
  <si>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</si>
  <si>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</si>
  <si>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</si>
  <si>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</si>
  <si>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</si>
  <si>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</si>
  <si>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</si>
  <si>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</si>
  <si>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</si>
  <si>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</si>
  <si>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</si>
  <si>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</si>
  <si>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</si>
  <si>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</si>
  <si>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</si>
  <si>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</si>
  <si>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</si>
  <si>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</si>
  <si>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</si>
  <si>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</si>
  <si>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</si>
  <si>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</si>
  <si>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</si>
  <si>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</si>
  <si>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</si>
  <si>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</si>
  <si>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</si>
  <si>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</si>
  <si>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</si>
  <si>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</si>
  <si>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</si>
  <si>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</si>
  <si>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</si>
  <si>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</si>
  <si>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</si>
  <si>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</si>
  <si>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</si>
  <si>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</si>
  <si>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</si>
  <si>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</si>
  <si>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</si>
  <si>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</si>
  <si>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</si>
  <si>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</si>
  <si>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</si>
  <si>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</si>
  <si>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</si>
  <si>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</si>
  <si>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</si>
  <si>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</si>
  <si>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</si>
  <si>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</si>
  <si>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</si>
  <si>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</si>
  <si>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</si>
  <si>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</si>
  <si>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</si>
  <si>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</si>
  <si>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</si>
  <si>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</si>
  <si>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</si>
  <si>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</si>
  <si>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</si>
  <si>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</si>
  <si>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</si>
  <si>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</si>
  <si>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</si>
  <si>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</si>
  <si>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</si>
  <si>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</si>
  <si>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</si>
  <si>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</si>
  <si>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</si>
  <si>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</si>
  <si>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</si>
  <si>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</si>
  <si>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</si>
  <si>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</si>
  <si>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</si>
  <si>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</si>
  <si>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</si>
  <si>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</si>
  <si>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</si>
  <si>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</si>
  <si>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</si>
  <si>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</si>
  <si>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</si>
  <si>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</si>
  <si>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</si>
  <si>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</si>
  <si>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</si>
  <si>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</si>
  <si>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</si>
  <si>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</si>
  <si>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</si>
  <si>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</si>
  <si>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</si>
  <si>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</si>
  <si>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</si>
  <si>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</si>
  <si>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</si>
  <si>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</si>
  <si>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</si>
  <si>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</si>
  <si>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</si>
  <si>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</si>
  <si>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</si>
  <si>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</si>
  <si>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</si>
  <si>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</si>
  <si>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</si>
  <si>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</si>
  <si>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</si>
  <si>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</si>
  <si>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</si>
  <si>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</si>
  <si>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</si>
  <si>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</si>
  <si>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</si>
  <si>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</si>
  <si>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</si>
  <si>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</si>
  <si>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</si>
  <si>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</si>
  <si>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</si>
  <si>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</si>
  <si>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</si>
  <si>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</si>
  <si>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</si>
  <si>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</si>
  <si>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</si>
  <si>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</si>
  <si>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</si>
  <si>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</si>
  <si>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</si>
  <si>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</si>
  <si>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</si>
  <si>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</si>
  <si>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</si>
  <si>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</si>
  <si>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</si>
  <si>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</si>
  <si>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</si>
  <si>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</si>
  <si>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</si>
  <si>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</si>
  <si>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</si>
  <si>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</si>
  <si>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</si>
  <si>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</si>
  <si>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</si>
  <si>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</si>
  <si>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</si>
  <si>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</si>
  <si>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</si>
  <si>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</si>
  <si>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</si>
  <si>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</si>
  <si>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</si>
  <si>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</si>
  <si>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</si>
  <si>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</si>
  <si>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</si>
  <si>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</si>
  <si>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</si>
  <si>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</si>
  <si>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</si>
  <si>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</si>
  <si>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</si>
  <si>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</si>
  <si>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</si>
  <si>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</si>
  <si>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</si>
  <si>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</si>
  <si>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</si>
  <si>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</si>
  <si>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</si>
  <si>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</si>
  <si>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</si>
  <si>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</si>
  <si>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</si>
  <si>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</si>
  <si>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</si>
  <si>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</si>
  <si>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</si>
  <si>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</si>
  <si>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</si>
  <si>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</si>
  <si>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</si>
  <si>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</si>
  <si>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</si>
  <si>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</si>
  <si>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</si>
  <si>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</si>
  <si>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</si>
  <si>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</si>
  <si>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</si>
  <si>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</si>
  <si>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</si>
  <si>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</si>
  <si>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</si>
  <si>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</si>
  <si>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</si>
  <si>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</si>
  <si>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</si>
  <si>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</si>
  <si>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</si>
  <si>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</si>
  <si>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</si>
  <si>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</si>
  <si>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</si>
  <si>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</si>
  <si>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</si>
  <si>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</si>
  <si>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</si>
  <si>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</si>
  <si>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</si>
  <si>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</si>
  <si>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</si>
  <si>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</si>
  <si>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</si>
  <si>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</si>
  <si>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</si>
  <si>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</si>
  <si>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</si>
  <si>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</si>
  <si>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</si>
  <si>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</si>
  <si>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</si>
  <si>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</si>
  <si>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</si>
  <si>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</si>
  <si>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</si>
  <si>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</si>
  <si>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</si>
  <si>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</si>
  <si>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</si>
  <si>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</si>
  <si>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</si>
  <si>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</si>
  <si>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</si>
  <si>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</si>
  <si>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</si>
  <si>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</si>
  <si>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</si>
  <si>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</si>
  <si>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</si>
  <si>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</si>
  <si>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</si>
  <si>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</si>
  <si>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</si>
  <si>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</si>
  <si>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</si>
  <si>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</si>
  <si>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</si>
  <si>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</si>
  <si>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</si>
  <si>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</si>
  <si>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</si>
  <si>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</si>
  <si>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</si>
  <si>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</si>
  <si>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</si>
  <si>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</si>
  <si>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</si>
  <si>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</si>
  <si>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</si>
  <si>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</si>
  <si>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</si>
  <si>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</si>
  <si>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</si>
  <si>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</si>
  <si>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</si>
  <si>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</si>
  <si>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</si>
  <si>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</si>
  <si>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</si>
  <si>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</si>
  <si>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</si>
  <si>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</si>
  <si>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</si>
  <si>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</si>
  <si>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</si>
  <si>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</si>
  <si>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</si>
  <si>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</si>
  <si>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</si>
  <si>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</si>
  <si>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</si>
  <si>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</si>
  <si>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</si>
  <si>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</si>
  <si>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</si>
  <si>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</si>
  <si>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</si>
  <si>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</si>
  <si>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</si>
  <si>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</si>
  <si>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</si>
  <si>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</si>
  <si>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</si>
  <si>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</si>
  <si>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</si>
  <si>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</si>
  <si>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</si>
  <si>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</si>
  <si>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</si>
  <si>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</si>
  <si>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</si>
  <si>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</si>
  <si>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</si>
  <si>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</si>
  <si>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</si>
  <si>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</si>
  <si>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</si>
  <si>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</si>
  <si>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</si>
  <si>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</si>
  <si>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</si>
  <si>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</si>
  <si>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</si>
  <si>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</si>
  <si>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</si>
  <si>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</si>
  <si>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</si>
  <si>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</si>
  <si>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</si>
  <si>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</si>
  <si>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</si>
  <si>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</si>
  <si>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</si>
  <si>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</si>
  <si>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</si>
  <si>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</si>
  <si>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</si>
  <si>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</si>
  <si>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</si>
  <si>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</si>
  <si>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</si>
  <si>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</si>
  <si>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</si>
  <si>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</si>
  <si>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</si>
  <si>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</si>
  <si>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</si>
  <si>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</si>
  <si>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</si>
  <si>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</si>
  <si>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</si>
  <si>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</si>
  <si>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</si>
  <si>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</si>
  <si>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</si>
  <si>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</si>
  <si>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</si>
  <si>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</si>
  <si>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</si>
  <si>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</si>
  <si>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</si>
  <si>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</si>
  <si>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</si>
  <si>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</si>
  <si>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</si>
  <si>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</si>
  <si>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</si>
  <si>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</si>
  <si>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</si>
  <si>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</si>
  <si>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</si>
  <si>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</si>
  <si>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</si>
  <si>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</si>
  <si>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</si>
  <si>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</si>
  <si>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</si>
  <si>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</si>
  <si>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</si>
  <si>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</si>
  <si>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</si>
  <si>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</si>
  <si>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</si>
  <si>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</si>
  <si>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</si>
  <si>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</si>
  <si>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</si>
  <si>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</si>
  <si>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</si>
  <si>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</si>
  <si>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</si>
  <si>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</si>
  <si>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</si>
  <si>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</si>
  <si>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</si>
  <si>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</si>
  <si>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</si>
  <si>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</si>
  <si>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</si>
  <si>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</si>
  <si>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</si>
  <si>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</si>
  <si>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</si>
  <si>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</si>
  <si>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</si>
  <si>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</si>
  <si>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</si>
  <si>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</si>
  <si>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</si>
  <si>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</si>
  <si>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</si>
  <si>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</si>
  <si>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</si>
  <si>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</si>
  <si>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</si>
  <si>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</si>
  <si>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</si>
  <si>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</si>
  <si>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</si>
  <si>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</si>
  <si>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</si>
  <si>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</si>
  <si>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</si>
  <si>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</si>
  <si>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</si>
  <si>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</si>
  <si>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</si>
  <si>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</si>
  <si>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</si>
  <si>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</si>
  <si>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</si>
  <si>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</si>
  <si>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</si>
  <si>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</si>
  <si>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</si>
  <si>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</si>
  <si>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</si>
  <si>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</si>
  <si>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</si>
  <si>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</si>
  <si>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</si>
  <si>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</si>
  <si>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</si>
  <si>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</si>
  <si>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</si>
  <si>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</si>
  <si>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</si>
  <si>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</si>
  <si>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</si>
  <si>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</si>
  <si>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</si>
  <si>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</si>
  <si>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</si>
  <si>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</si>
  <si>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</si>
  <si>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</si>
  <si>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</si>
  <si>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</si>
  <si>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</si>
  <si>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</si>
  <si>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</si>
  <si>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</si>
  <si>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</si>
  <si>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</si>
  <si>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</si>
  <si>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</si>
  <si>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</si>
  <si>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</si>
  <si>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</si>
  <si>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</si>
  <si>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</si>
  <si>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</si>
  <si>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</si>
  <si>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</si>
  <si>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</si>
  <si>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</si>
  <si>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</si>
  <si>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</si>
  <si>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</si>
  <si>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</si>
  <si>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</si>
  <si>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</si>
  <si>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</si>
  <si>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</si>
  <si>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</si>
  <si>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</si>
  <si>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</si>
  <si>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</si>
  <si>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</si>
  <si>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</si>
  <si>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</si>
  <si>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</si>
  <si>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</si>
  <si>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</si>
  <si>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</si>
  <si>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</si>
  <si>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</si>
  <si>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</si>
  <si>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</si>
  <si>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</si>
  <si>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</si>
  <si>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</si>
  <si>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</si>
  <si>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</si>
  <si>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</si>
  <si>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</si>
  <si>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</si>
  <si>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</si>
  <si>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</si>
  <si>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</si>
  <si>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</si>
  <si>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</si>
  <si>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</si>
  <si>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</si>
  <si>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</si>
  <si>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</si>
  <si>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</si>
  <si>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</si>
  <si>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</si>
  <si>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</si>
  <si>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</si>
  <si>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</si>
  <si>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</si>
  <si>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</si>
  <si>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</si>
  <si>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</si>
  <si>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</si>
  <si>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</si>
  <si>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</si>
  <si>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</si>
  <si>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</si>
  <si>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</si>
  <si>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</si>
  <si>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</si>
  <si>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</si>
  <si>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</si>
  <si>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</si>
  <si>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</si>
  <si>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</si>
  <si>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</si>
  <si>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</si>
  <si>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</si>
  <si>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</si>
  <si>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</si>
  <si>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</si>
  <si>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</si>
  <si>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</si>
  <si>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</si>
  <si>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</si>
  <si>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</si>
  <si>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</si>
  <si>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</si>
  <si>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</si>
  <si>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</si>
  <si>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</si>
  <si>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</si>
  <si>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</si>
  <si>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</si>
  <si>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</si>
  <si>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</si>
  <si>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</si>
  <si>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</si>
  <si>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</si>
  <si>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</si>
  <si>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</si>
  <si>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</si>
  <si>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</si>
  <si>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</si>
  <si>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</si>
  <si>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</si>
  <si>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</si>
  <si>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</si>
  <si>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</si>
  <si>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</si>
  <si>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</si>
  <si>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</si>
  <si>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</si>
  <si>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</si>
  <si>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</si>
  <si>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</si>
  <si>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</si>
  <si>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</si>
  <si>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</si>
  <si>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</si>
  <si>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</si>
  <si>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</si>
  <si>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</si>
  <si>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</si>
  <si>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</si>
  <si>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</si>
  <si>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</si>
  <si>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</si>
  <si>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</si>
  <si>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</si>
  <si>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</si>
  <si>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</si>
  <si>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</si>
  <si>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</si>
  <si>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</si>
  <si>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</si>
  <si>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</si>
  <si>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</si>
  <si>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</si>
  <si>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</si>
  <si>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</si>
  <si>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</si>
  <si>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</si>
  <si>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</si>
  <si>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</si>
  <si>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</si>
  <si>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</si>
  <si>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</si>
  <si>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</si>
  <si>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</si>
  <si>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</si>
  <si>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</si>
  <si>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</si>
  <si>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</si>
  <si>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</si>
  <si>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</si>
  <si>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</si>
  <si>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</si>
  <si>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</si>
  <si>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</si>
  <si>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</si>
  <si>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</si>
  <si>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</si>
  <si>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</si>
  <si>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</si>
  <si>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</si>
  <si>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</si>
  <si>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</si>
  <si>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</si>
  <si>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</si>
  <si>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</si>
  <si>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</si>
  <si>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</si>
  <si>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</si>
  <si>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</si>
  <si>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</si>
  <si>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</si>
  <si>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</si>
  <si>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</si>
  <si>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</si>
  <si>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</si>
  <si>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</si>
  <si>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</si>
  <si>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</si>
  <si>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</si>
  <si>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</si>
  <si>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</si>
  <si>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</si>
  <si>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</si>
  <si>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</si>
  <si>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</si>
  <si>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</si>
  <si>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</si>
  <si>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</si>
  <si>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</si>
  <si>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</si>
  <si>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</si>
  <si>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</si>
  <si>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</si>
  <si>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</si>
  <si>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</si>
  <si>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</si>
  <si>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</si>
  <si>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</si>
  <si>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</si>
  <si>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</si>
  <si>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</si>
  <si>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</si>
  <si>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</si>
  <si>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</si>
  <si>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</si>
  <si>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</si>
  <si>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</si>
  <si>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</si>
  <si>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</si>
  <si>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</si>
  <si>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</si>
  <si>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</si>
  <si>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</si>
  <si>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</si>
  <si>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</si>
  <si>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</si>
  <si>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</si>
  <si>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</si>
  <si>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</si>
  <si>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</si>
  <si>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</si>
  <si>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</si>
  <si>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</si>
  <si>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</si>
  <si>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</si>
  <si>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</si>
  <si>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</si>
  <si>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</si>
  <si>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</si>
  <si>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</si>
  <si>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</si>
  <si>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</si>
  <si>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</si>
  <si>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</si>
  <si>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</si>
  <si>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</si>
  <si>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</si>
  <si>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</si>
  <si>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</si>
  <si>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</si>
  <si>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</si>
  <si>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</si>
  <si>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</si>
  <si>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</si>
  <si>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</si>
  <si>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</si>
  <si>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</si>
  <si>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</si>
  <si>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</si>
  <si>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</si>
  <si>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</si>
  <si>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</si>
  <si>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</si>
  <si>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</si>
  <si>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</si>
  <si>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</si>
  <si>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</si>
  <si>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</si>
  <si>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</si>
  <si>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</si>
  <si>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</si>
  <si>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</si>
  <si>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</si>
  <si>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</si>
  <si>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</si>
  <si>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</si>
  <si>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</si>
  <si>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</si>
  <si>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</si>
  <si>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</si>
  <si>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</si>
  <si>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</si>
  <si>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</si>
  <si>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</si>
  <si>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</si>
  <si>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</si>
  <si>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</si>
  <si>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</si>
  <si>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</si>
  <si>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</si>
  <si>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</si>
  <si>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</si>
  <si>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</si>
  <si>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</si>
  <si>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</si>
  <si>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</si>
  <si>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</si>
  <si>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</si>
  <si>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</si>
  <si>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</si>
  <si>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</si>
  <si>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</si>
  <si>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</si>
  <si>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</si>
  <si>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</si>
  <si>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</si>
  <si>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</si>
  <si>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</si>
  <si>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</si>
  <si>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</si>
  <si>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</si>
  <si>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</si>
  <si>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</si>
  <si>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</si>
  <si>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</si>
  <si>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</si>
  <si>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</si>
  <si>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</si>
  <si>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</si>
  <si>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</si>
  <si>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</si>
  <si>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</si>
  <si>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</si>
  <si>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</si>
  <si>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</si>
  <si>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</si>
  <si>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</si>
  <si>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</si>
  <si>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</si>
  <si>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</si>
  <si>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</si>
  <si>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</si>
  <si>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</si>
  <si>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</si>
  <si>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</si>
  <si>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</si>
  <si>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</si>
  <si>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</si>
  <si>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</si>
  <si>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</si>
  <si>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</si>
  <si>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</si>
  <si>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</si>
  <si>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</si>
  <si>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</si>
  <si>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</si>
  <si>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</si>
  <si>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</si>
  <si>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</si>
  <si>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</si>
  <si>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</si>
  <si>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</si>
  <si>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</si>
  <si>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</si>
  <si>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</si>
  <si>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</si>
  <si>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</si>
  <si>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</si>
  <si>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</si>
  <si>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</si>
  <si>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</si>
  <si>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</si>
  <si>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</si>
  <si>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</si>
  <si>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</si>
  <si>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</si>
  <si>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</si>
  <si>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</si>
  <si>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</si>
  <si>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</si>
  <si>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</si>
  <si>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</si>
  <si>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</si>
  <si>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</si>
  <si>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</si>
  <si>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</si>
  <si>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</si>
  <si>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</si>
  <si>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</si>
  <si>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</si>
  <si>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</si>
  <si>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</si>
  <si>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</si>
  <si>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</si>
  <si>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</si>
  <si>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</si>
  <si>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</si>
  <si>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</si>
  <si>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</si>
  <si>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</si>
  <si>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</si>
  <si>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</si>
  <si>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</si>
  <si>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</si>
  <si>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</si>
  <si>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</si>
  <si>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</si>
  <si>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</si>
  <si>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</si>
  <si>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</si>
  <si>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</si>
  <si>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</si>
  <si>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</si>
  <si>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</si>
  <si>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</si>
  <si>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</si>
  <si>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</si>
  <si>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</si>
  <si>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</si>
  <si>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</si>
  <si>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</si>
  <si>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</si>
  <si>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</si>
  <si>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</si>
  <si>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</si>
  <si>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</si>
  <si>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</si>
  <si>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</si>
  <si>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</si>
  <si>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</si>
  <si>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</si>
  <si>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</si>
  <si>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</si>
  <si>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</si>
  <si>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</si>
  <si>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</si>
  <si>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</si>
  <si>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</si>
  <si>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</si>
  <si>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</si>
  <si>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</si>
  <si>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</si>
  <si>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</si>
  <si>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</si>
  <si>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</si>
  <si>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</si>
  <si>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</si>
  <si>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</si>
  <si>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</si>
  <si>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</si>
  <si>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</si>
  <si>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</si>
  <si>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</si>
  <si>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</si>
  <si>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</si>
  <si>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</si>
  <si>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</si>
  <si>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</si>
  <si>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</si>
  <si>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</si>
  <si>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</si>
  <si>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</si>
  <si>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</si>
  <si>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</si>
  <si>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</si>
  <si>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</si>
  <si>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</si>
  <si>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</si>
  <si>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</si>
  <si>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</si>
  <si>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</si>
  <si>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</si>
  <si>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</si>
  <si>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</si>
  <si>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</si>
  <si>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</si>
  <si>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</si>
  <si>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</si>
  <si>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</si>
  <si>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</si>
  <si>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</si>
  <si>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</si>
  <si>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</si>
  <si>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</si>
  <si>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</si>
  <si>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</si>
  <si>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</si>
  <si>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</si>
  <si>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</si>
  <si>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</si>
  <si>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</si>
  <si>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</si>
  <si>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</si>
  <si>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</si>
  <si>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</si>
  <si>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</si>
  <si>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</si>
  <si>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</si>
  <si>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</si>
  <si>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</si>
  <si>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</si>
  <si>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</si>
  <si>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</si>
  <si>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</si>
  <si>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</si>
  <si>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</si>
  <si>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</si>
  <si>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</si>
  <si>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</si>
  <si>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</si>
  <si>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</si>
  <si>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</si>
  <si>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</si>
  <si>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</si>
  <si>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</si>
  <si>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</si>
  <si>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</si>
  <si>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</si>
  <si>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</si>
  <si>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</si>
  <si>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</si>
  <si>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</si>
  <si>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</si>
  <si>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</si>
  <si>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</si>
  <si>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</si>
  <si>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</si>
  <si>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</si>
  <si>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</si>
  <si>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</si>
  <si>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</si>
  <si>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</si>
  <si>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</si>
  <si>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</si>
  <si>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</si>
  <si>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</si>
  <si>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</si>
  <si>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</si>
  <si>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</si>
  <si>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</si>
  <si>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</si>
  <si>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</si>
  <si>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</si>
  <si>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</si>
  <si>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</si>
  <si>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</si>
  <si>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</si>
  <si>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</si>
  <si>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</si>
  <si>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</si>
  <si>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</si>
  <si>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</si>
  <si>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</si>
  <si>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</si>
  <si>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</si>
  <si>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</si>
  <si>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</si>
  <si>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</si>
  <si>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</si>
  <si>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</si>
  <si>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</si>
  <si>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</si>
  <si>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</si>
  <si>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</si>
  <si>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</si>
  <si>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</si>
  <si>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</si>
  <si>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</si>
  <si>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</si>
  <si>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</si>
  <si>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</si>
  <si>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</si>
  <si>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</si>
  <si>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</si>
  <si>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</si>
  <si>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</si>
  <si>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</si>
  <si>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</si>
  <si>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</si>
  <si>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</si>
  <si>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</si>
  <si>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</si>
  <si>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</si>
  <si>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</si>
  <si>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</si>
  <si>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</si>
  <si>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</si>
  <si>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</si>
  <si>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</si>
  <si>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</si>
  <si>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</si>
  <si>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</si>
  <si>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</si>
  <si>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</si>
  <si>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</si>
  <si>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</si>
  <si>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</si>
  <si>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</si>
  <si>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</si>
  <si>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</si>
  <si>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</si>
  <si>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</si>
  <si>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</si>
  <si>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</si>
  <si>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</si>
  <si>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</si>
  <si>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</si>
  <si>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</si>
  <si>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</si>
  <si>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</si>
  <si>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</si>
  <si>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</si>
  <si>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</si>
  <si>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</si>
  <si>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</si>
  <si>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</si>
  <si>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</si>
  <si>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</si>
  <si>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</si>
  <si>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</si>
  <si>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</si>
  <si>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</si>
  <si>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</si>
  <si>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</si>
  <si>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</si>
  <si>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</si>
  <si>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</si>
  <si>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</si>
  <si>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</si>
  <si>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</si>
  <si>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</si>
  <si>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</si>
  <si>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</si>
  <si>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</si>
  <si>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</si>
  <si>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</si>
  <si>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</si>
  <si>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</si>
  <si>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</si>
  <si>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</si>
  <si>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</si>
  <si>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</si>
  <si>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</si>
  <si>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</si>
  <si>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</si>
  <si>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</si>
  <si>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</si>
  <si>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</si>
  <si>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</si>
  <si>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</si>
  <si>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</si>
  <si>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</si>
  <si>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</si>
  <si>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</si>
  <si>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</si>
  <si>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</si>
  <si>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</si>
  <si>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</si>
  <si>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</si>
  <si>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</si>
  <si>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</si>
  <si>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</si>
  <si>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</si>
  <si>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</si>
  <si>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</si>
  <si>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</si>
  <si>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</si>
  <si>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</si>
  <si>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</si>
  <si>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</si>
  <si>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</si>
  <si>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</si>
  <si>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</si>
  <si>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</si>
  <si>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</si>
  <si>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</si>
  <si>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</si>
  <si>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</si>
  <si>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</si>
  <si>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</si>
  <si>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</si>
  <si>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</si>
  <si>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</si>
  <si>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</si>
  <si>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</si>
  <si>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</si>
  <si>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</si>
  <si>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</si>
  <si>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</si>
  <si>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</si>
  <si>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</si>
  <si>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</si>
  <si>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</si>
  <si>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</si>
  <si>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</si>
  <si>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</si>
  <si>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</si>
  <si>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</si>
  <si>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</si>
  <si>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</si>
  <si>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</si>
  <si>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</si>
  <si>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</si>
  <si>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</si>
  <si>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</si>
  <si>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</si>
  <si>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</si>
  <si>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</si>
  <si>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</si>
  <si>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</si>
  <si>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</si>
  <si>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</si>
  <si>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</si>
  <si>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</si>
  <si>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</si>
  <si>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</si>
  <si>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</si>
  <si>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</si>
  <si>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</si>
  <si>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</si>
  <si>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</si>
  <si>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</si>
  <si>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</si>
  <si>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</si>
  <si>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</si>
  <si>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</si>
  <si>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</si>
  <si>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</si>
  <si>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</si>
  <si>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</si>
  <si>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</si>
  <si>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</si>
  <si>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</si>
  <si>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</si>
  <si>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</si>
  <si>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</si>
  <si>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</si>
  <si>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</si>
  <si>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</si>
  <si>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</si>
  <si>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</si>
  <si>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</si>
  <si>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</si>
  <si>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</si>
  <si>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</si>
  <si>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</si>
  <si>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</si>
  <si>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</si>
  <si>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</si>
  <si>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</si>
  <si>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</si>
  <si>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</si>
  <si>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</si>
  <si>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</si>
  <si>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</si>
  <si>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</si>
  <si>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</si>
  <si>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</si>
  <si>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</si>
  <si>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</si>
  <si>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</si>
  <si>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</si>
  <si>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</si>
  <si>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</si>
  <si>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</si>
  <si>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</si>
  <si>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</si>
  <si>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</si>
  <si>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</si>
  <si>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</si>
  <si>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</si>
  <si>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</si>
  <si>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</si>
  <si>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</si>
  <si>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</si>
  <si>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</si>
  <si>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</si>
  <si>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</si>
  <si>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</si>
  <si>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</si>
  <si>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</si>
  <si>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</si>
  <si>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</si>
  <si>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</si>
  <si>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</si>
  <si>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</si>
  <si>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</si>
  <si>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</si>
  <si>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</si>
  <si>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</si>
  <si>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</si>
  <si>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</si>
  <si>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</si>
  <si>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</si>
  <si>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</si>
  <si>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</si>
  <si>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</si>
  <si>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</si>
  <si>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</si>
  <si>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</si>
  <si>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</si>
  <si>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</si>
  <si>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</si>
  <si>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</si>
  <si>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</si>
  <si>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</si>
  <si>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</si>
  <si>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</si>
  <si>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</si>
  <si>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</si>
  <si>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</si>
  <si>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</si>
  <si>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</si>
  <si>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</si>
  <si>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</si>
  <si>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</si>
  <si>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</si>
  <si>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</si>
  <si>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</si>
  <si>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</si>
  <si>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</si>
  <si>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</si>
  <si>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</si>
  <si>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</si>
  <si>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</si>
  <si>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</si>
  <si>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</si>
  <si>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</si>
  <si>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</si>
  <si>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</si>
  <si>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</si>
  <si>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</si>
  <si>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</si>
  <si>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</si>
  <si>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</si>
  <si>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</si>
  <si>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</si>
  <si>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</si>
  <si>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</si>
  <si>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</si>
  <si>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</si>
  <si>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</si>
  <si>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</si>
  <si>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</si>
  <si>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</si>
  <si>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</si>
  <si>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</si>
  <si>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</si>
  <si>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</si>
  <si>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</si>
  <si>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</si>
  <si>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</si>
  <si>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</si>
  <si>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</si>
  <si>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</si>
  <si>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</si>
  <si>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</si>
  <si>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</si>
  <si>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</si>
  <si>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</si>
  <si>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</si>
  <si>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</si>
  <si>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</si>
  <si>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</si>
  <si>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</si>
  <si>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</si>
  <si>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</si>
  <si>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</si>
  <si>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</si>
  <si>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</si>
  <si>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</si>
  <si>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</si>
  <si>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</si>
  <si>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</si>
  <si>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</si>
  <si>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</si>
  <si>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</si>
  <si>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</si>
  <si>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</si>
  <si>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</si>
  <si>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</si>
  <si>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</si>
  <si>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</si>
  <si>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</si>
  <si>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</si>
  <si>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</si>
  <si>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</si>
  <si>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</si>
  <si>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</si>
  <si>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</si>
  <si>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</si>
  <si>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</si>
  <si>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</si>
  <si>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</si>
  <si>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</si>
  <si>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</si>
  <si>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</si>
  <si>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</si>
  <si>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</si>
  <si>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</si>
  <si>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</si>
  <si>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</si>
  <si>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</si>
  <si>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</si>
  <si>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</si>
  <si>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</si>
  <si>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</si>
  <si>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</si>
  <si>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</si>
  <si>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</si>
  <si>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</si>
  <si>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</si>
  <si>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</si>
  <si>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</si>
  <si>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</si>
  <si>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</si>
  <si>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</si>
  <si>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</si>
  <si>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</si>
  <si>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</si>
  <si>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</si>
  <si>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</si>
  <si>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</si>
  <si>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</si>
  <si>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</si>
  <si>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</si>
  <si>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</si>
  <si>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</si>
  <si>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</si>
  <si>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</si>
  <si>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</si>
  <si>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</si>
  <si>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</si>
  <si>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</si>
  <si>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</si>
  <si>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</si>
  <si>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</si>
  <si>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</si>
  <si>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</si>
  <si>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</si>
  <si>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</si>
  <si>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</si>
  <si>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</si>
  <si>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</si>
  <si>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</si>
  <si>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</si>
  <si>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</si>
  <si>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</si>
  <si>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</si>
  <si>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</si>
  <si>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</si>
  <si>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</si>
  <si>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</si>
  <si>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</si>
  <si>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</si>
  <si>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</si>
  <si>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</si>
  <si>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</si>
  <si>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</si>
  <si>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</si>
  <si>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</si>
  <si>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</si>
  <si>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</si>
  <si>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</si>
  <si>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</si>
  <si>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</si>
  <si>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</si>
  <si>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</si>
  <si>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</si>
  <si>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</si>
  <si>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</si>
  <si>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</si>
  <si>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</si>
  <si>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</si>
  <si>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</si>
  <si>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</si>
  <si>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</si>
  <si>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</si>
  <si>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</si>
  <si>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</si>
  <si>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</si>
  <si>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</si>
  <si>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</si>
  <si>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</si>
  <si>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</si>
  <si>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</si>
  <si>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</si>
  <si>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</si>
  <si>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</si>
  <si>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</si>
  <si>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</si>
  <si>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</si>
  <si>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</si>
  <si>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</si>
  <si>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</si>
  <si>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</si>
  <si>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</si>
  <si>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</si>
  <si>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</si>
  <si>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</si>
  <si>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</si>
  <si>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</si>
  <si>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</si>
  <si>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</si>
  <si>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</si>
  <si>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</si>
  <si>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</si>
  <si>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</si>
  <si>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</si>
  <si>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</si>
  <si>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</si>
  <si>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</si>
  <si>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</si>
  <si>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</si>
  <si>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</si>
  <si>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</si>
  <si>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</si>
  <si>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</si>
  <si>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</si>
  <si>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</si>
  <si>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</si>
  <si>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</si>
  <si>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</si>
  <si>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</si>
  <si>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</si>
  <si>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</si>
  <si>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</si>
  <si>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</si>
  <si>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</si>
  <si>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</si>
  <si>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</si>
  <si>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</si>
  <si>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</si>
  <si>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</si>
  <si>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</si>
  <si>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</si>
  <si>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</si>
  <si>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</si>
  <si>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</si>
  <si>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</si>
  <si>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</si>
  <si>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</si>
  <si>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</si>
  <si>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</si>
  <si>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</si>
  <si>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</si>
  <si>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</si>
  <si>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</si>
  <si>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</si>
  <si>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</si>
  <si>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</si>
  <si>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</si>
  <si>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</si>
  <si>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</si>
  <si>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</si>
  <si>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</si>
  <si>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</si>
  <si>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</si>
  <si>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</si>
  <si>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</si>
  <si>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</si>
  <si>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</si>
  <si>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</si>
  <si>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</si>
  <si>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</si>
  <si>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</si>
  <si>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</si>
  <si>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</si>
  <si>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</si>
  <si>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</si>
  <si>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</si>
  <si>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</si>
  <si>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</si>
  <si>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</si>
  <si>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</si>
  <si>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</si>
  <si>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</si>
  <si>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</si>
  <si>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</si>
  <si>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</si>
  <si>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</si>
  <si>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</si>
  <si>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</si>
  <si>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</si>
  <si>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</si>
  <si>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</si>
  <si>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</si>
  <si>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</si>
  <si>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</si>
  <si>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</si>
  <si>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</si>
  <si>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</si>
  <si>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</si>
  <si>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</si>
  <si>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</si>
  <si>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</si>
  <si>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</si>
  <si>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</si>
  <si>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</si>
  <si>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</si>
  <si>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</si>
  <si>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</si>
  <si>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</si>
  <si>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</si>
  <si>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</si>
  <si>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</si>
  <si>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</si>
  <si>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</si>
  <si>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</si>
  <si>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</si>
  <si>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</si>
  <si>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</si>
  <si>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</si>
  <si>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</si>
  <si>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</si>
  <si>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</si>
  <si>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</si>
  <si>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</si>
  <si>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</si>
  <si>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</si>
  <si>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</si>
  <si>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</si>
  <si>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</si>
  <si>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</si>
  <si>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</si>
  <si>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</si>
  <si>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</si>
  <si>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</si>
  <si>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</si>
  <si>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</si>
  <si>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</si>
  <si>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</si>
  <si>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</si>
  <si>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</si>
  <si>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</si>
  <si>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</si>
  <si>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</si>
  <si>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</si>
  <si>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</si>
  <si>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</si>
  <si>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</si>
  <si>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</si>
  <si>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</si>
  <si>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</si>
  <si>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</si>
  <si>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</si>
  <si>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</si>
  <si>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</si>
  <si>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</si>
  <si>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</si>
  <si>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</si>
  <si>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</si>
  <si>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</si>
  <si>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</si>
  <si>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</si>
  <si>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</si>
  <si>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</si>
  <si>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</si>
  <si>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</si>
  <si>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</si>
  <si>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</si>
  <si>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</si>
  <si>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</si>
  <si>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</si>
  <si>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</si>
  <si>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</si>
  <si>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</si>
  <si>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</si>
  <si>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</si>
  <si>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</si>
  <si>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</si>
  <si>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</si>
  <si>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</si>
  <si>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</si>
  <si>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</si>
  <si>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</si>
  <si>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</si>
  <si>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</si>
  <si>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</si>
  <si>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</si>
  <si>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</si>
  <si>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</si>
  <si>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</si>
  <si>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</si>
  <si>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</si>
  <si>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</si>
  <si>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</si>
  <si>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</si>
  <si>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</si>
  <si>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</si>
  <si>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</si>
  <si>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</si>
  <si>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</si>
  <si>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</si>
  <si>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</si>
  <si>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</si>
  <si>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</si>
  <si>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</si>
  <si>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</si>
  <si>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</si>
  <si>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</si>
  <si>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</si>
  <si>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</si>
  <si>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</si>
  <si>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</si>
  <si>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</si>
  <si>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</si>
  <si>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</si>
  <si>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</si>
  <si>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</si>
  <si>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</si>
  <si>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</si>
  <si>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</si>
  <si>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</si>
  <si>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</si>
  <si>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</si>
  <si>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</si>
  <si>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</si>
  <si>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</si>
  <si>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</si>
  <si>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</si>
  <si>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</si>
  <si>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</si>
  <si>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</si>
  <si>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</si>
  <si>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</si>
  <si>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</si>
  <si>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</si>
  <si>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</si>
  <si>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</si>
  <si>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</si>
  <si>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</si>
  <si>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</si>
  <si>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</si>
  <si>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</si>
  <si>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</si>
  <si>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</si>
  <si>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</si>
  <si>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</si>
  <si>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</si>
  <si>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</si>
  <si>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</si>
  <si>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</si>
  <si>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</si>
  <si>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</si>
  <si>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</si>
  <si>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</si>
  <si>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</si>
  <si>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</si>
  <si>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</si>
  <si>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</si>
  <si>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</si>
  <si>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</si>
  <si>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</si>
  <si>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</si>
  <si>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</si>
  <si>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</si>
  <si>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</si>
  <si>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</si>
  <si>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</si>
  <si>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</si>
  <si>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</si>
  <si>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</si>
  <si>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</si>
  <si>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</si>
  <si>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</si>
  <si>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</si>
  <si>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</si>
  <si>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</si>
  <si>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</si>
  <si>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</si>
  <si>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</si>
  <si>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</si>
  <si>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</si>
  <si>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</si>
  <si>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</si>
  <si>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</si>
  <si>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</si>
  <si>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</si>
  <si>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</si>
  <si>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</si>
  <si>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</si>
  <si>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</si>
  <si>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</si>
  <si>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</si>
  <si>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</si>
  <si>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</si>
  <si>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</si>
  <si>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</si>
  <si>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</si>
  <si>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</si>
  <si>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</si>
  <si>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</si>
  <si>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</si>
  <si>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</si>
  <si>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</si>
  <si>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</si>
  <si>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</si>
  <si>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</si>
  <si>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</si>
  <si>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</si>
  <si>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</si>
  <si>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</si>
  <si>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</si>
  <si>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</si>
  <si>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</si>
  <si>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</si>
  <si>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</si>
  <si>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</si>
  <si>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</si>
  <si>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</si>
  <si>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</si>
  <si>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</si>
  <si>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</si>
  <si>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</si>
  <si>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</si>
  <si>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</si>
  <si>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</si>
  <si>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</si>
  <si>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</si>
  <si>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</si>
  <si>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</si>
  <si>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</si>
  <si>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</si>
  <si>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</si>
  <si>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</si>
  <si>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</si>
  <si>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</si>
  <si>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</si>
  <si>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</si>
  <si>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</si>
  <si>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</si>
  <si>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</si>
  <si>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</si>
  <si>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</si>
  <si>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</si>
  <si>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</si>
  <si>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</si>
  <si>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</si>
  <si>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</si>
  <si>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</si>
  <si>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</si>
  <si>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</si>
  <si>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</si>
  <si>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</si>
  <si>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</si>
  <si>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</si>
  <si>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</si>
  <si>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</si>
  <si>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</si>
  <si>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</si>
  <si>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</si>
  <si>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</si>
  <si>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</si>
  <si>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</si>
  <si>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</si>
  <si>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</si>
  <si>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</si>
  <si>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</si>
  <si>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</si>
  <si>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</si>
  <si>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</si>
  <si>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</si>
  <si>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</si>
  <si>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</si>
  <si>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</si>
  <si>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</si>
  <si>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</si>
  <si>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</si>
  <si>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</si>
  <si>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</si>
  <si>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</si>
  <si>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</si>
  <si>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</si>
  <si>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</si>
  <si>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</si>
  <si>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</si>
  <si>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</si>
  <si>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</si>
  <si>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</si>
  <si>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</si>
  <si>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</si>
  <si>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</si>
  <si>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</si>
  <si>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</si>
  <si>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</si>
  <si>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</si>
  <si>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</si>
  <si>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</si>
  <si>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</si>
  <si>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</si>
  <si>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</si>
  <si>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</si>
  <si>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</si>
  <si>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</si>
  <si>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</si>
  <si>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</si>
  <si>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</si>
  <si>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</si>
  <si>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</si>
  <si>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</si>
  <si>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</si>
  <si>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</si>
  <si>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</si>
  <si>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</si>
  <si>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</si>
  <si>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</si>
  <si>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</si>
  <si>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</si>
  <si>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</si>
  <si>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</si>
  <si>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</si>
  <si>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</si>
  <si>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</si>
  <si>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</si>
  <si>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</si>
  <si>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</si>
  <si>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</si>
  <si>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</si>
  <si>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</si>
  <si>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</si>
  <si>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</si>
  <si>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</si>
  <si>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</si>
  <si>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</si>
  <si>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</si>
  <si>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</si>
  <si>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</si>
  <si>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</si>
  <si>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</si>
  <si>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</si>
  <si>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</si>
  <si>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</si>
  <si>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</si>
  <si>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</si>
  <si>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</si>
  <si>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</si>
  <si>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</si>
  <si>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</si>
  <si>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</si>
  <si>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</si>
  <si>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</si>
  <si>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</si>
  <si>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</si>
  <si>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</si>
  <si>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</si>
  <si>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</si>
  <si>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</si>
  <si>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</si>
  <si>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</si>
  <si>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</si>
  <si>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</si>
  <si>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</si>
  <si>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</si>
  <si>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</si>
  <si>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</si>
  <si>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</si>
  <si>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</si>
  <si>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</si>
  <si>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</si>
  <si>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</si>
  <si>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</si>
  <si>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</si>
  <si>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</si>
  <si>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</si>
  <si>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</si>
  <si>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</si>
  <si>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</si>
  <si>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</si>
  <si>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</si>
  <si>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</si>
  <si>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</si>
  <si>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</si>
  <si>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</si>
  <si>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</si>
  <si>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</si>
  <si>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</si>
  <si>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</si>
  <si>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</si>
  <si>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</si>
  <si>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</si>
  <si>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</si>
  <si>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</si>
  <si>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</si>
  <si>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</si>
  <si>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</si>
  <si>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</si>
  <si>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</si>
  <si>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</si>
  <si>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</si>
  <si>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</si>
  <si>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</si>
  <si>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</si>
  <si>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</si>
  <si>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</si>
  <si>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</si>
  <si>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</si>
  <si>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</si>
  <si>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</si>
  <si>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</si>
  <si>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</si>
  <si>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</si>
  <si>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</si>
  <si>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</si>
  <si>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</si>
  <si>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</si>
  <si>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</si>
  <si>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</si>
  <si>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</si>
  <si>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</si>
  <si>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</si>
  <si>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</si>
  <si>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</si>
  <si>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</si>
  <si>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</si>
  <si>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</si>
  <si>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</si>
  <si>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</si>
  <si>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</si>
  <si>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</si>
  <si>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</si>
  <si>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</si>
  <si>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</si>
  <si>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</si>
  <si>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</si>
  <si>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</si>
  <si>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</si>
  <si>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</si>
  <si>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</si>
  <si>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</si>
  <si>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</si>
  <si>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</si>
  <si>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</si>
  <si>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</si>
  <si>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</si>
  <si>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</si>
  <si>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</si>
  <si>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</si>
  <si>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</si>
  <si>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</si>
  <si>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</si>
  <si>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</si>
  <si>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</si>
  <si>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</si>
  <si>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</si>
  <si>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</si>
  <si>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</si>
  <si>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</si>
  <si>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</si>
  <si>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</si>
  <si>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</si>
  <si>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</si>
  <si>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</si>
  <si>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</si>
  <si>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</si>
  <si>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</si>
  <si>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</si>
  <si>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</si>
  <si>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</si>
  <si>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</si>
  <si>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</si>
  <si>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</si>
  <si>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</si>
  <si>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</si>
  <si>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</si>
  <si>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</si>
  <si>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</si>
  <si>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</si>
  <si>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</si>
  <si>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</si>
  <si>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</si>
  <si>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</si>
  <si>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</si>
  <si>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</si>
  <si>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</si>
  <si>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</si>
  <si>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</si>
  <si>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</si>
  <si>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</si>
  <si>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</si>
  <si>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</si>
  <si>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</si>
  <si>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</si>
  <si>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</si>
  <si>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</si>
  <si>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</si>
  <si>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</si>
  <si>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</si>
  <si>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</si>
  <si>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</si>
  <si>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</si>
  <si>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</si>
  <si>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</si>
  <si>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</si>
  <si>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</si>
  <si>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</si>
  <si>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</si>
  <si>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</si>
  <si>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</si>
  <si>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</si>
  <si>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</si>
  <si>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</si>
  <si>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</si>
  <si>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</si>
  <si>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</si>
  <si>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</si>
  <si>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</si>
  <si>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</si>
  <si>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</si>
  <si>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</si>
  <si>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</si>
  <si>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</si>
  <si>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</si>
  <si>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</si>
  <si>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</si>
  <si>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</si>
  <si>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</si>
  <si>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</si>
  <si>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</si>
  <si>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</si>
  <si>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</si>
  <si>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</si>
  <si>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</si>
  <si>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</si>
  <si>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</si>
  <si>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</si>
  <si>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</si>
  <si>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</si>
  <si>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</si>
  <si>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</si>
  <si>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</si>
  <si>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</si>
  <si>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</si>
  <si>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</si>
  <si>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</si>
  <si>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</si>
  <si>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</si>
  <si>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</si>
  <si>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</si>
  <si>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</si>
  <si>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</si>
  <si>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</si>
  <si>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</si>
  <si>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</si>
  <si>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</si>
  <si>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</si>
  <si>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</si>
  <si>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</si>
  <si>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</si>
  <si>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</si>
  <si>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</si>
  <si>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</si>
  <si>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</si>
  <si>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</si>
  <si>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</si>
  <si>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</si>
  <si>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</si>
  <si>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</si>
  <si>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</si>
  <si>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</si>
  <si>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</si>
  <si>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</si>
  <si>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</si>
  <si>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</si>
  <si>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</si>
  <si>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</si>
  <si>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</si>
  <si>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</si>
  <si>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</si>
  <si>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</si>
  <si>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</si>
  <si>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</si>
  <si>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</si>
  <si>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</si>
  <si>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</si>
  <si>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</si>
  <si>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</si>
  <si>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</si>
  <si>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</si>
  <si>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</si>
  <si>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</si>
  <si>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</si>
  <si>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</si>
  <si>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</si>
  <si>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</si>
  <si>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</si>
  <si>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</si>
  <si>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</si>
  <si>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</si>
  <si>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</si>
  <si>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</si>
  <si>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</si>
  <si>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</si>
  <si>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</si>
  <si>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</si>
  <si>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</si>
  <si>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</si>
  <si>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</si>
  <si>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</si>
  <si>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</si>
  <si>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</si>
  <si>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</si>
  <si>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</si>
  <si>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</si>
  <si>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</si>
  <si>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</si>
  <si>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</si>
  <si>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</si>
  <si>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</si>
  <si>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</si>
  <si>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</si>
  <si>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</si>
  <si>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</si>
  <si>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</si>
  <si>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</si>
  <si>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</si>
  <si>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</si>
  <si>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</si>
  <si>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</si>
  <si>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</si>
  <si>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</si>
  <si>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</si>
  <si>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</si>
  <si>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</si>
  <si>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</si>
  <si>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</si>
  <si>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</si>
  <si>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</si>
  <si>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</si>
  <si>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</si>
  <si>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</si>
  <si>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</si>
  <si>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</si>
  <si>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</si>
  <si>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</si>
  <si>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</si>
  <si>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</si>
  <si>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</si>
  <si>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</si>
  <si>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</si>
  <si>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</si>
  <si>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</si>
  <si>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</si>
  <si>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</si>
  <si>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</si>
  <si>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</si>
  <si>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</si>
  <si>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</si>
  <si>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</si>
  <si>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</si>
  <si>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</si>
  <si>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</si>
  <si>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</si>
  <si>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</si>
  <si>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</si>
  <si>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</si>
  <si>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</si>
  <si>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</si>
  <si>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</si>
  <si>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</si>
  <si>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</si>
  <si>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</si>
  <si>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</si>
  <si>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</si>
  <si>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</si>
  <si>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</si>
  <si>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</si>
  <si>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</si>
  <si>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</si>
  <si>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</si>
  <si>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</si>
  <si>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</si>
  <si>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</si>
  <si>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</si>
  <si>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</si>
  <si>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</si>
  <si>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</si>
  <si>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</si>
  <si>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</si>
  <si>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</si>
  <si>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</si>
  <si>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</si>
  <si>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</si>
  <si>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</si>
  <si>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</si>
  <si>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</si>
  <si>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</si>
  <si>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</si>
  <si>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</si>
  <si>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</si>
  <si>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</si>
  <si>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</si>
  <si>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</si>
  <si>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</si>
  <si>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</si>
  <si>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</si>
  <si>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</si>
  <si>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</si>
  <si>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</si>
  <si>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</si>
  <si>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</si>
  <si>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</si>
  <si>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</si>
  <si>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</si>
  <si>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</si>
  <si>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</si>
  <si>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</si>
  <si>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</si>
  <si>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</si>
  <si>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</si>
  <si>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</si>
  <si>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</si>
  <si>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</si>
  <si>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</si>
  <si>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</si>
  <si>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</si>
  <si>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</si>
  <si>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</si>
  <si>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</si>
  <si>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</si>
  <si>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</si>
  <si>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</si>
  <si>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</si>
  <si>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</si>
  <si>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</si>
  <si>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</si>
  <si>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</si>
  <si>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</si>
  <si>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</si>
  <si>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</si>
  <si>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</si>
  <si>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</si>
  <si>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</si>
  <si>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</si>
  <si>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</si>
  <si>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</si>
  <si>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</si>
  <si>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</si>
  <si>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</si>
  <si>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</si>
  <si>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</si>
  <si>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</si>
  <si>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</si>
  <si>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</si>
  <si>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</si>
  <si>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</si>
  <si>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</si>
  <si>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</si>
  <si>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</si>
  <si>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</si>
  <si>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</si>
  <si>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</si>
  <si>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</si>
  <si>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</si>
  <si>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</si>
  <si>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</si>
  <si>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</si>
  <si>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</si>
  <si>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</si>
  <si>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</si>
  <si>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</si>
  <si>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</si>
  <si>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</si>
  <si>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</si>
  <si>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</si>
  <si>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</si>
  <si>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</si>
  <si>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</si>
  <si>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</si>
  <si>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</si>
  <si>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</si>
  <si>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</si>
  <si>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</si>
  <si>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</si>
  <si>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</si>
  <si>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</si>
  <si>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</si>
  <si>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</si>
  <si>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</si>
  <si>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</si>
  <si>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</si>
  <si>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</si>
  <si>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</si>
  <si>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</si>
  <si>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</si>
  <si>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</si>
  <si>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</si>
  <si>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</si>
  <si>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</si>
  <si>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</si>
  <si>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</si>
  <si>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</si>
  <si>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</si>
  <si>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</si>
  <si>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</si>
  <si>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</si>
  <si>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</si>
  <si>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</si>
  <si>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</si>
  <si>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</si>
  <si>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</si>
  <si>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</si>
  <si>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</si>
  <si>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</si>
  <si>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</si>
  <si>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</si>
  <si>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</si>
  <si>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</si>
  <si>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</si>
  <si>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</si>
  <si>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</si>
  <si>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</si>
  <si>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</si>
  <si>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</si>
  <si>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</si>
  <si>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</si>
  <si>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</si>
  <si>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</si>
  <si>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</si>
  <si>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</si>
  <si>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</si>
  <si>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</si>
  <si>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</si>
  <si>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</si>
  <si>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</si>
  <si>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</si>
  <si>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</si>
  <si>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</si>
  <si>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</si>
  <si>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</si>
  <si>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</si>
  <si>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</si>
  <si>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</si>
  <si>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</si>
  <si>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</si>
  <si>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</si>
  <si>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</si>
  <si>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</si>
  <si>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</si>
  <si>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</si>
  <si>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</si>
  <si>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</si>
  <si>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</si>
  <si>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</si>
  <si>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</si>
  <si>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</si>
  <si>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</si>
  <si>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</si>
  <si>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</si>
  <si>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</si>
  <si>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</si>
  <si>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</si>
  <si>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</si>
  <si>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</si>
  <si>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</si>
  <si>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</si>
  <si>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</si>
  <si>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</si>
  <si>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</si>
  <si>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</si>
  <si>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</si>
  <si>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</si>
  <si>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</si>
  <si>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</si>
  <si>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</si>
  <si>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</si>
  <si>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</si>
  <si>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</si>
  <si>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</si>
  <si>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</si>
  <si>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</si>
  <si>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</si>
  <si>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</si>
  <si>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</si>
  <si>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</si>
  <si>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</si>
  <si>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</si>
  <si>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</si>
  <si>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</si>
  <si>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</si>
  <si>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</si>
  <si>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</si>
  <si>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</si>
  <si>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</si>
  <si>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</si>
  <si>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</si>
  <si>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</si>
  <si>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</si>
  <si>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</si>
  <si>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</si>
  <si>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</si>
  <si>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</si>
  <si>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</si>
  <si>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</si>
  <si>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</si>
  <si>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</si>
  <si>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</si>
  <si>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</si>
  <si>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</si>
  <si>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</si>
  <si>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</si>
  <si>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</si>
  <si>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</si>
  <si>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</si>
  <si>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</si>
  <si>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</si>
  <si>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</si>
  <si>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</si>
  <si>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</si>
  <si>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</si>
  <si>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</si>
  <si>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</si>
  <si>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</si>
  <si>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</si>
  <si>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</si>
  <si>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</si>
  <si>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</si>
  <si>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</si>
  <si>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</si>
  <si>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</si>
  <si>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</si>
  <si>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</si>
  <si>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</si>
  <si>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</si>
  <si>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</si>
  <si>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</si>
  <si>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</si>
  <si>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</si>
  <si>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</si>
  <si>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</si>
  <si>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</si>
  <si>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</si>
  <si>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</si>
  <si>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</si>
  <si>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</si>
  <si>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</si>
  <si>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</si>
  <si>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</si>
  <si>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</si>
  <si>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</si>
  <si>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</si>
  <si>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</si>
  <si>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</si>
  <si>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</si>
  <si>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</si>
  <si>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</si>
  <si>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</si>
  <si>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</si>
  <si>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</si>
  <si>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</si>
  <si>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</si>
  <si>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</si>
  <si>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</si>
  <si>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</si>
  <si>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</si>
  <si>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</si>
  <si>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</si>
  <si>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</si>
  <si>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</si>
  <si>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</si>
  <si>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</si>
  <si>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</si>
  <si>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</si>
  <si>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</si>
  <si>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</si>
  <si>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</si>
  <si>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</si>
  <si>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</si>
  <si>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</si>
  <si>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</si>
  <si>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</si>
  <si>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</si>
  <si>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</si>
  <si>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</si>
  <si>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</si>
  <si>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</si>
  <si>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</si>
  <si>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</si>
  <si>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</si>
  <si>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</si>
  <si>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</si>
  <si>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</si>
  <si>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</si>
  <si>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</si>
  <si>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</si>
  <si>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</si>
  <si>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</si>
  <si>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</si>
  <si>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</si>
  <si>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</si>
  <si>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</si>
  <si>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</si>
  <si>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</si>
  <si>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</si>
  <si>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</si>
  <si>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</si>
  <si>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</si>
  <si>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</si>
  <si>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</si>
  <si>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</si>
  <si>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</si>
  <si>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</si>
  <si>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</si>
  <si>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</si>
  <si>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</si>
  <si>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</si>
  <si>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</si>
  <si>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</si>
  <si>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</si>
  <si>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</si>
  <si>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</si>
  <si>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</si>
  <si>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</si>
  <si>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</si>
  <si>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</si>
  <si>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</si>
  <si>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</si>
  <si>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</si>
  <si>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</si>
  <si>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</si>
  <si>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</si>
  <si>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</si>
  <si>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</si>
  <si>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</si>
  <si>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</si>
  <si>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</si>
  <si>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</si>
  <si>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</si>
  <si>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</si>
  <si>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</si>
  <si>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</si>
  <si>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</si>
  <si>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</si>
  <si>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</si>
  <si>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</si>
  <si>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</si>
  <si>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</si>
  <si>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</si>
  <si>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</si>
  <si>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</si>
  <si>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</si>
  <si>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</si>
  <si>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</si>
  <si>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</si>
  <si>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</si>
  <si>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</si>
  <si>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</si>
  <si>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</si>
  <si>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</si>
  <si>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</si>
  <si>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</si>
  <si>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</si>
  <si>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</si>
  <si>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</si>
  <si>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</si>
  <si>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</si>
  <si>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</si>
  <si>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</si>
  <si>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</si>
  <si>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</si>
  <si>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</si>
  <si>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</si>
  <si>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</si>
  <si>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</si>
  <si>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</si>
  <si>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</si>
  <si>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</si>
  <si>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</si>
  <si>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</si>
  <si>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</si>
  <si>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</si>
  <si>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</si>
  <si>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</si>
  <si>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</si>
  <si>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</si>
  <si>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</si>
  <si>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</si>
  <si>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</si>
  <si>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</si>
  <si>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</si>
  <si>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</si>
  <si>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</si>
  <si>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</si>
  <si>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</si>
  <si>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</si>
  <si>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</si>
  <si>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</si>
  <si>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</si>
  <si>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</si>
  <si>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</si>
  <si>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</si>
  <si>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</si>
  <si>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</si>
  <si>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</si>
  <si>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</si>
  <si>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</si>
  <si>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</si>
  <si>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</si>
  <si>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</si>
  <si>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</si>
  <si>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</si>
  <si>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</si>
  <si>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</si>
  <si>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</si>
  <si>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</si>
  <si>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</si>
  <si>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</si>
  <si>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</si>
  <si>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</si>
  <si>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</si>
  <si>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</si>
  <si>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</si>
  <si>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</si>
  <si>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</si>
  <si>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</si>
  <si>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</si>
  <si>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</si>
  <si>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</si>
  <si>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</si>
  <si>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</si>
  <si>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</si>
  <si>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</si>
  <si>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</si>
  <si>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</si>
  <si>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</si>
  <si>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</si>
  <si>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</si>
  <si>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</si>
  <si>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</si>
  <si>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</si>
  <si>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</si>
  <si>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</si>
  <si>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</si>
  <si>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</si>
  <si>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</si>
  <si>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</si>
  <si>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</si>
  <si>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</si>
  <si>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</si>
  <si>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</si>
  <si>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</si>
  <si>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</si>
  <si>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</si>
  <si>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</si>
  <si>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</si>
  <si>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</si>
  <si>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</si>
  <si>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</si>
  <si>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</si>
  <si>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</si>
  <si>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</si>
  <si>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</si>
  <si>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</si>
  <si>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</si>
  <si>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</si>
  <si>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</si>
  <si>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</si>
  <si>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</si>
  <si>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</si>
  <si>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</si>
  <si>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</si>
  <si>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</si>
  <si>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</si>
  <si>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</si>
  <si>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</si>
  <si>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</si>
  <si>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</si>
  <si>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</si>
  <si>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</si>
  <si>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</si>
  <si>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</si>
  <si>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</si>
  <si>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</si>
  <si>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</si>
  <si>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</si>
  <si>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</si>
  <si>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</si>
  <si>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</si>
  <si>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</si>
  <si>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</si>
  <si>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</si>
  <si>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</si>
  <si>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</si>
  <si>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</si>
  <si>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</si>
  <si>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</si>
  <si>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</si>
  <si>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</si>
  <si>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</si>
  <si>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</si>
  <si>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</si>
  <si>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</si>
  <si>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</si>
  <si>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</si>
  <si>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</si>
  <si>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</si>
  <si>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</si>
  <si>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</si>
  <si>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</si>
  <si>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</si>
  <si>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</si>
  <si>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</si>
  <si>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</si>
  <si>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</si>
  <si>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</si>
  <si>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</si>
  <si>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</si>
  <si>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</si>
  <si>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</si>
  <si>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</si>
  <si>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</si>
  <si>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</si>
  <si>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</si>
  <si>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</si>
  <si>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</si>
  <si>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</si>
  <si>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</si>
  <si>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</si>
  <si>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</si>
  <si>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</si>
  <si>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</si>
  <si>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</si>
  <si>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</si>
  <si>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</si>
  <si>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</si>
  <si>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</si>
  <si>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</si>
  <si>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</si>
  <si>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</si>
  <si>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</si>
  <si>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</si>
  <si>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</si>
  <si>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</si>
  <si>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</si>
  <si>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</si>
  <si>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</si>
  <si>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</si>
  <si>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</si>
  <si>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</si>
  <si>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</si>
  <si>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</si>
  <si>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</si>
  <si>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</si>
  <si>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</si>
  <si>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</si>
  <si>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</si>
  <si>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</si>
  <si>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</si>
  <si>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</si>
  <si>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</si>
  <si>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</si>
  <si>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</si>
  <si>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</si>
  <si>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</si>
  <si>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</si>
  <si>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</si>
  <si>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</si>
  <si>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</si>
  <si>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</si>
  <si>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</si>
  <si>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</si>
  <si>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</si>
  <si>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</si>
  <si>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</si>
  <si>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</si>
  <si>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</si>
  <si>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</si>
  <si>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</si>
  <si>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</si>
  <si>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</si>
  <si>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</si>
  <si>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</si>
  <si>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</si>
  <si>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</si>
  <si>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</si>
  <si>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</si>
  <si>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</si>
  <si>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</si>
  <si>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</si>
  <si>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</si>
  <si>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</si>
  <si>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</si>
  <si>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</si>
  <si>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</si>
  <si>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</si>
  <si>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</si>
  <si>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</si>
  <si>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</si>
  <si>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</si>
  <si>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</si>
  <si>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</si>
  <si>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</si>
  <si>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</si>
  <si>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</si>
  <si>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</si>
  <si>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</si>
  <si>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</si>
  <si>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</si>
  <si>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</si>
  <si>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</si>
  <si>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</si>
  <si>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</si>
  <si>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</si>
  <si>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</si>
  <si>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</si>
  <si>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</si>
  <si>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</si>
  <si>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</si>
  <si>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</si>
  <si>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</si>
  <si>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</si>
  <si>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</si>
  <si>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</si>
  <si>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</si>
  <si>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</si>
  <si>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</si>
  <si>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</si>
  <si>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</si>
  <si>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</si>
  <si>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</si>
  <si>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</si>
  <si>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</si>
  <si>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</si>
  <si>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</si>
  <si>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</si>
  <si>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</si>
  <si>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</si>
  <si>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</si>
  <si>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</si>
  <si>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</si>
  <si>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</si>
  <si>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</si>
  <si>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</si>
  <si>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</si>
  <si>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</si>
  <si>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</si>
  <si>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</si>
  <si>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</si>
  <si>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</si>
  <si>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</si>
  <si>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</si>
  <si>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</si>
  <si>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</si>
  <si>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</si>
  <si>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</si>
  <si>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</si>
  <si>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</si>
  <si>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</si>
  <si>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</si>
  <si>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</si>
  <si>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</si>
  <si>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</si>
  <si>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</si>
  <si>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</si>
  <si>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</si>
  <si>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</si>
  <si>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</si>
  <si>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</si>
  <si>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</si>
  <si>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</si>
  <si>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</si>
  <si>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</si>
  <si>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</si>
  <si>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</si>
  <si>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</si>
  <si>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</si>
  <si>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</si>
  <si>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</si>
  <si>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</si>
  <si>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</si>
  <si>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</si>
  <si>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</si>
  <si>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</si>
  <si>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</si>
  <si>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</si>
  <si>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</si>
  <si>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</si>
  <si>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</si>
  <si>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</si>
  <si>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</si>
  <si>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</si>
  <si>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</si>
  <si>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</si>
  <si>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</si>
  <si>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</si>
  <si>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</si>
  <si>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</si>
  <si>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</si>
  <si>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</si>
  <si>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</si>
  <si>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</si>
  <si>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</si>
  <si>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</si>
  <si>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</si>
  <si>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</si>
  <si>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</si>
  <si>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</si>
  <si>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</si>
  <si>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</si>
  <si>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</si>
  <si>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</si>
  <si>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</si>
  <si>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</si>
  <si>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</si>
  <si>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</si>
  <si>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</si>
  <si>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</si>
  <si>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</si>
  <si>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</si>
  <si>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</si>
  <si>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</si>
  <si>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</si>
  <si>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</si>
  <si>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</si>
  <si>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</si>
  <si>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</si>
  <si>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</si>
  <si>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</si>
  <si>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</si>
  <si>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</si>
  <si>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</si>
  <si>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</si>
  <si>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</si>
  <si>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</si>
  <si>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</si>
  <si>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</si>
  <si>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</si>
  <si>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</si>
  <si>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</si>
  <si>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</si>
  <si>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</si>
  <si>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</si>
  <si>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</si>
  <si>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</si>
  <si>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</si>
  <si>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</si>
  <si>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</si>
  <si>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</si>
  <si>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</si>
  <si>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</si>
  <si>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</si>
  <si>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</si>
  <si>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</si>
  <si>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</si>
  <si>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</si>
  <si>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</si>
  <si>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</si>
  <si>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</si>
  <si>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</si>
  <si>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</si>
  <si>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</si>
  <si>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</si>
  <si>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</si>
  <si>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</si>
  <si>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</si>
  <si>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</si>
  <si>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</si>
  <si>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</si>
  <si>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</si>
  <si>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</si>
  <si>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</si>
  <si>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</si>
  <si>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</si>
  <si>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</si>
  <si>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</si>
  <si>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</si>
  <si>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</si>
  <si>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</si>
  <si>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</si>
  <si>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</si>
  <si>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</si>
  <si>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</si>
  <si>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</si>
  <si>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</si>
  <si>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</si>
  <si>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</si>
  <si>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</si>
  <si>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</si>
  <si>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</si>
  <si>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</si>
  <si>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</si>
  <si>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</si>
  <si>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</si>
  <si>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</si>
  <si>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</si>
  <si>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</si>
  <si>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</si>
  <si>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</si>
  <si>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</si>
  <si>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</si>
  <si>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</si>
  <si>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</si>
  <si>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</si>
  <si>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</si>
  <si>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</si>
  <si>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</si>
  <si>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</si>
  <si>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</si>
  <si>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</si>
  <si>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</si>
  <si>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</si>
  <si>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</si>
  <si>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</si>
  <si>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</si>
  <si>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</si>
  <si>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</si>
  <si>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</si>
  <si>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</si>
  <si>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</si>
  <si>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</si>
  <si>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</si>
  <si>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</si>
  <si>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</si>
  <si>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</si>
  <si>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</si>
  <si>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</si>
  <si>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</si>
  <si>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</si>
  <si>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</si>
  <si>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</si>
  <si>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</si>
  <si>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</si>
  <si>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</si>
  <si>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</si>
  <si>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</si>
  <si>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</si>
  <si>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</si>
  <si>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</si>
  <si>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</si>
  <si>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</si>
  <si>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</si>
  <si>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</si>
  <si>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</si>
  <si>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</si>
  <si>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</si>
  <si>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</si>
  <si>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</si>
  <si>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</si>
  <si>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</si>
  <si>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</si>
  <si>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</si>
  <si>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</si>
  <si>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</si>
  <si>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</si>
  <si>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</si>
  <si>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</si>
  <si>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</si>
  <si>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</si>
  <si>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</si>
  <si>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</si>
  <si>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</si>
  <si>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</si>
  <si>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</si>
  <si>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</si>
  <si>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</si>
  <si>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</si>
  <si>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</si>
  <si>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</si>
  <si>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</si>
  <si>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</si>
  <si>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</si>
  <si>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</si>
  <si>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</si>
  <si>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</si>
  <si>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</si>
  <si>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</si>
  <si>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</si>
  <si>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</si>
  <si>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</si>
  <si>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</si>
  <si>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</si>
  <si>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</si>
  <si>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</si>
  <si>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</si>
  <si>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</si>
  <si>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</si>
  <si>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</si>
  <si>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</si>
  <si>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</si>
  <si>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</si>
  <si>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</si>
  <si>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</si>
  <si>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</si>
  <si>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</si>
  <si>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</si>
  <si>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</si>
  <si>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</si>
  <si>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</si>
  <si>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</si>
  <si>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</si>
  <si>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</si>
  <si>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</si>
  <si>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</si>
  <si>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</si>
  <si>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</si>
  <si>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</si>
  <si>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</si>
  <si>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</si>
  <si>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</si>
  <si>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</si>
  <si>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</si>
  <si>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</si>
  <si>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</si>
  <si>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</si>
  <si>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</si>
  <si>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</si>
  <si>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</si>
  <si>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</si>
  <si>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</si>
  <si>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</si>
  <si>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</si>
  <si>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</si>
  <si>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</si>
  <si>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</si>
  <si>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</si>
  <si>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</si>
  <si>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</si>
  <si>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</si>
  <si>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</si>
  <si>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</si>
  <si>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</si>
  <si>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</si>
  <si>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</si>
  <si>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</si>
  <si>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</si>
  <si>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</si>
  <si>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</si>
  <si>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</si>
  <si>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</si>
  <si>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</si>
  <si>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</si>
  <si>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</si>
  <si>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</si>
  <si>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</si>
  <si>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</si>
  <si>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</si>
  <si>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</si>
  <si>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</si>
  <si>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</si>
  <si>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</si>
  <si>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</si>
  <si>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</si>
  <si>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</si>
  <si>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</si>
  <si>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</si>
  <si>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</si>
  <si>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</si>
  <si>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</si>
  <si>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</si>
  <si>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</si>
  <si>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</si>
  <si>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</si>
  <si>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</si>
  <si>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</si>
  <si>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</si>
  <si>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</si>
  <si>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</si>
  <si>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</si>
  <si>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</si>
  <si>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</si>
  <si>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</si>
  <si>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</si>
  <si>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</si>
  <si>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</si>
  <si>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</si>
  <si>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</si>
  <si>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</si>
  <si>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</si>
  <si>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</si>
  <si>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</si>
  <si>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</si>
  <si>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</si>
  <si>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</si>
  <si>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</si>
  <si>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</si>
  <si>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</si>
  <si>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</si>
  <si>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</si>
  <si>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</si>
  <si>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</si>
  <si>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</si>
  <si>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</si>
  <si>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</si>
  <si>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</si>
  <si>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</si>
  <si>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</si>
  <si>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</si>
  <si>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</si>
  <si>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</si>
  <si>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</si>
  <si>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</si>
  <si>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</si>
  <si>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</si>
  <si>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</si>
  <si>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</si>
  <si>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</si>
  <si>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</si>
  <si>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</si>
  <si>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</si>
  <si>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</si>
  <si>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</si>
  <si>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</si>
  <si>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</si>
  <si>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</si>
  <si>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</si>
  <si>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</si>
  <si>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</si>
  <si>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</si>
  <si>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</si>
  <si>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</si>
  <si>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</si>
  <si>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</si>
  <si>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</si>
  <si>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</si>
  <si>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</si>
  <si>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</si>
  <si>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</si>
  <si>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</si>
  <si>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</si>
  <si>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</si>
  <si>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</si>
  <si>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</si>
  <si>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</si>
  <si>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</si>
  <si>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</si>
  <si>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</si>
  <si>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</si>
  <si>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</si>
  <si>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</si>
  <si>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</si>
  <si>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</si>
  <si>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</si>
  <si>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</si>
  <si>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</si>
  <si>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</si>
  <si>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</si>
  <si>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</si>
  <si>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</si>
  <si>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</si>
  <si>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</si>
  <si>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</si>
  <si>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</si>
  <si>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</si>
  <si>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</si>
  <si>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</si>
  <si>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</si>
  <si>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</si>
  <si>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</si>
  <si>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</si>
  <si>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</si>
  <si>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</si>
  <si>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</si>
  <si>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</si>
  <si>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</si>
  <si>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</si>
  <si>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</si>
  <si>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</si>
  <si>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</si>
  <si>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</si>
  <si>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</si>
  <si>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</si>
  <si>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</si>
  <si>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</si>
  <si>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</si>
  <si>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</si>
  <si>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</si>
  <si>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</si>
  <si>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</si>
  <si>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</si>
  <si>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</si>
  <si>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</si>
  <si>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</si>
  <si>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</si>
  <si>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</si>
  <si>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</si>
  <si>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</si>
  <si>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</si>
  <si>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</si>
  <si>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</si>
  <si>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</si>
  <si>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</si>
  <si>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</si>
  <si>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</si>
  <si>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</si>
  <si>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</si>
  <si>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</si>
  <si>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</si>
  <si>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</si>
  <si>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</si>
  <si>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</si>
  <si>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</si>
  <si>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</si>
  <si>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</si>
  <si>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</si>
  <si>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</si>
  <si>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</si>
  <si>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</si>
  <si>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</si>
  <si>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</si>
  <si>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</si>
  <si>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</si>
  <si>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</si>
  <si>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</si>
  <si>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</si>
  <si>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</si>
  <si>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</si>
  <si>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</si>
  <si>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</si>
  <si>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</si>
  <si>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</si>
  <si>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</si>
  <si>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</si>
  <si>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</si>
  <si>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</si>
  <si>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</si>
  <si>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</si>
  <si>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</si>
  <si>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</si>
  <si>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</si>
  <si>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</si>
  <si>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</si>
  <si>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</si>
  <si>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</si>
  <si>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</si>
  <si>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</si>
  <si>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</si>
  <si>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</si>
  <si>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</si>
  <si>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</si>
  <si>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</si>
  <si>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</si>
  <si>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</si>
  <si>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</si>
  <si>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</si>
  <si>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</si>
  <si>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</si>
  <si>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</si>
  <si>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</si>
  <si>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</si>
  <si>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</si>
  <si>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</si>
  <si>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</si>
  <si>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</si>
  <si>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</si>
  <si>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</si>
  <si>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</si>
  <si>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</si>
  <si>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</si>
  <si>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</si>
  <si>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</si>
  <si>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</si>
  <si>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</si>
  <si>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</si>
  <si>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</si>
  <si>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</si>
  <si>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</si>
  <si>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</si>
  <si>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</si>
  <si>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</si>
  <si>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</si>
  <si>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</si>
  <si>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</si>
  <si>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</si>
  <si>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</si>
  <si>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</si>
  <si>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</si>
  <si>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</si>
  <si>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</si>
  <si>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</si>
  <si>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</si>
  <si>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</si>
  <si>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</si>
  <si>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</si>
  <si>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</si>
  <si>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</si>
  <si>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</si>
  <si>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</si>
  <si>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</si>
  <si>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</si>
  <si>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</si>
  <si>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</si>
  <si>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</si>
  <si>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</si>
  <si>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</si>
  <si>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</si>
  <si>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</si>
  <si>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</si>
  <si>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</si>
  <si>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</si>
  <si>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</si>
  <si>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</si>
  <si>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</si>
  <si>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</si>
  <si>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</si>
  <si>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</si>
  <si>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</si>
  <si>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</si>
  <si>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</si>
  <si>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</si>
  <si>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</si>
  <si>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</si>
  <si>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</si>
  <si>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</si>
  <si>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</si>
  <si>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</si>
  <si>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</si>
  <si>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</si>
  <si>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</si>
  <si>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</si>
  <si>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</si>
  <si>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</si>
  <si>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</si>
  <si>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</si>
  <si>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</si>
  <si>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</si>
  <si>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</si>
  <si>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</si>
  <si>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</si>
  <si>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</si>
  <si>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</si>
  <si>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</si>
  <si>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</si>
  <si>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</si>
  <si>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</si>
  <si>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</si>
  <si>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</si>
  <si>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</si>
  <si>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</si>
  <si>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</si>
  <si>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</si>
  <si>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</si>
  <si>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</si>
  <si>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</si>
  <si>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</si>
  <si>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</si>
  <si>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</si>
  <si>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</si>
  <si>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</si>
  <si>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</si>
  <si>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</si>
  <si>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</si>
  <si>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</si>
  <si>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</si>
  <si>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</si>
  <si>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</si>
  <si>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</si>
  <si>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</si>
  <si>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</si>
  <si>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</si>
  <si>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</si>
  <si>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</si>
  <si>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</si>
  <si>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</si>
  <si>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</si>
  <si>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</si>
  <si>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</si>
  <si>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</si>
  <si>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</si>
  <si>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</si>
  <si>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</si>
  <si>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</si>
  <si>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</si>
  <si>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</si>
  <si>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</si>
  <si>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</si>
  <si>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</si>
  <si>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</si>
  <si>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</si>
  <si>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</si>
  <si>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</si>
  <si>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</si>
  <si>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</si>
  <si>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</si>
  <si>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</si>
  <si>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</si>
  <si>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</si>
  <si>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</si>
  <si>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</si>
  <si>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</si>
  <si>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</si>
  <si>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</si>
  <si>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</si>
  <si>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</si>
  <si>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</si>
  <si>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</si>
  <si>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</si>
  <si>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</si>
  <si>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</si>
  <si>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</si>
  <si>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</si>
  <si>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</si>
  <si>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</si>
  <si>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</si>
  <si>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</si>
  <si>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</si>
  <si>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</si>
  <si>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</si>
  <si>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</si>
  <si>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</si>
  <si>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</si>
  <si>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</si>
  <si>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</si>
  <si>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</si>
  <si>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</si>
  <si>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</si>
  <si>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</si>
  <si>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</si>
  <si>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</si>
  <si>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</si>
  <si>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</si>
  <si>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</si>
  <si>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</si>
  <si>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</si>
  <si>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</si>
  <si>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</si>
  <si>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</si>
  <si>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</si>
  <si>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</si>
  <si>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</si>
  <si>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</si>
  <si>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</si>
  <si>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</si>
  <si>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</si>
  <si>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</si>
  <si>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</si>
  <si>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</si>
  <si>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</si>
  <si>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</si>
  <si>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</si>
  <si>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</si>
  <si>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</si>
  <si>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</si>
  <si>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</si>
  <si>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</si>
  <si>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</si>
  <si>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</si>
  <si>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</si>
  <si>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</si>
  <si>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</si>
  <si>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</si>
  <si>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</si>
  <si>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</si>
  <si>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</si>
  <si>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</si>
  <si>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</si>
  <si>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</si>
  <si>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</si>
  <si>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</si>
  <si>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</si>
  <si>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</si>
  <si>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</si>
  <si>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</si>
  <si>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</si>
  <si>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</si>
  <si>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</si>
  <si>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</si>
  <si>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</si>
  <si>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</si>
  <si>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</si>
  <si>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</si>
  <si>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</si>
  <si>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</si>
  <si>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</si>
  <si>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</si>
  <si>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</si>
  <si>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</si>
  <si>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</si>
  <si>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</si>
  <si>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</si>
  <si>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</si>
  <si>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</si>
  <si>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</si>
  <si>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</si>
  <si>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</si>
  <si>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</si>
  <si>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</si>
  <si>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</si>
  <si>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</si>
  <si>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</si>
  <si>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</si>
  <si>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</si>
  <si>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</si>
  <si>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</si>
  <si>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</si>
  <si>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</si>
  <si>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</si>
  <si>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</si>
  <si>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</si>
  <si>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</si>
  <si>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</si>
  <si>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</si>
  <si>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</si>
  <si>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</si>
  <si>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</si>
  <si>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</si>
  <si>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</si>
  <si>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</si>
  <si>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</si>
  <si>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</si>
  <si>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</si>
  <si>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</si>
  <si>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</si>
  <si>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</si>
  <si>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</si>
  <si>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</si>
  <si>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</si>
  <si>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</si>
  <si>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</si>
  <si>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</si>
  <si>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</si>
  <si>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</si>
  <si>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</si>
  <si>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</si>
  <si>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</si>
  <si>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</si>
  <si>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</si>
  <si>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</si>
  <si>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</si>
  <si>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</si>
  <si>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</si>
  <si>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</si>
  <si>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</si>
  <si>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</si>
  <si>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</si>
  <si>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</si>
  <si>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</si>
  <si>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</si>
  <si>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</si>
  <si>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</si>
  <si>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</si>
  <si>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</si>
  <si>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</si>
  <si>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</si>
  <si>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</si>
  <si>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</si>
  <si>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</si>
  <si>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</si>
  <si>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</si>
  <si>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</si>
  <si>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</si>
  <si>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</si>
  <si>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</si>
  <si>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</si>
  <si>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</si>
  <si>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</si>
  <si>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</si>
  <si>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</si>
  <si>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</si>
  <si>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</si>
  <si>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</si>
  <si>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</si>
  <si>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</si>
  <si>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</si>
  <si>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</si>
  <si>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</si>
  <si>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</si>
  <si>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</si>
  <si>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</si>
  <si>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</si>
  <si>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</si>
  <si>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</si>
  <si>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</si>
  <si>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</si>
  <si>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</si>
  <si>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</si>
  <si>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</si>
  <si>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</si>
  <si>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</si>
  <si>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</si>
  <si>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</si>
  <si>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</si>
  <si>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</si>
  <si>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</si>
  <si>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</si>
  <si>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</si>
  <si>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</si>
  <si>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</si>
  <si>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</si>
  <si>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</si>
  <si>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</si>
  <si>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</si>
  <si>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</si>
  <si>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</si>
  <si>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</si>
  <si>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</si>
  <si>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</si>
  <si>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</si>
  <si>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</si>
  <si>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</si>
  <si>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</si>
  <si>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</si>
  <si>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</si>
  <si>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</si>
  <si>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</si>
  <si>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</si>
  <si>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</si>
  <si>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</si>
  <si>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</si>
  <si>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</si>
  <si>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</si>
  <si>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</si>
  <si>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</si>
  <si>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</si>
  <si>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</si>
  <si>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</si>
  <si>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</si>
  <si>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</si>
  <si>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</si>
  <si>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</si>
  <si>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</si>
  <si>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</si>
  <si>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</si>
  <si>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</si>
  <si>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</si>
  <si>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</si>
  <si>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</si>
  <si>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</si>
  <si>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</si>
  <si>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</si>
  <si>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</si>
  <si>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</si>
  <si>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</si>
  <si>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</si>
  <si>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</si>
  <si>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</si>
  <si>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</si>
  <si>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</si>
  <si>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</si>
  <si>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</si>
  <si>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</si>
  <si>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</si>
  <si>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</si>
  <si>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</si>
  <si>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</si>
  <si>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</si>
  <si>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</si>
  <si>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</si>
  <si>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</si>
  <si>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</si>
  <si>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</si>
  <si>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</si>
  <si>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</si>
  <si>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</si>
  <si>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</si>
  <si>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</si>
  <si>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</si>
  <si>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</si>
  <si>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</si>
  <si>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</si>
  <si>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</si>
  <si>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</si>
  <si>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</si>
  <si>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</si>
  <si>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</si>
  <si>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</si>
  <si>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</si>
  <si>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</si>
  <si>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</si>
  <si>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</si>
  <si>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</si>
  <si>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</si>
  <si>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</si>
  <si>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</si>
  <si>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</si>
  <si>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</si>
  <si>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</si>
  <si>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</si>
  <si>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</si>
  <si>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</si>
  <si>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</si>
  <si>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</si>
  <si>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</si>
  <si>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</si>
  <si>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</si>
  <si>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</si>
  <si>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</si>
  <si>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</si>
  <si>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</si>
  <si>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</si>
  <si>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</si>
  <si>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</si>
  <si>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</si>
  <si>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</si>
  <si>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</si>
  <si>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</si>
  <si>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</si>
  <si>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</si>
  <si>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</si>
  <si>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</si>
  <si>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</si>
  <si>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</si>
  <si>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</si>
  <si>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</si>
  <si>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</si>
  <si>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</si>
  <si>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</si>
  <si>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</si>
  <si>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</si>
  <si>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</si>
  <si>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</si>
  <si>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</si>
  <si>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</si>
  <si>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</si>
  <si>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</si>
  <si>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</si>
  <si>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</si>
  <si>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</si>
  <si>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</si>
  <si>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</si>
  <si>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</si>
  <si>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</si>
  <si>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</si>
  <si>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</si>
  <si>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</si>
  <si>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</si>
  <si>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</si>
  <si>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</si>
  <si>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</si>
  <si>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</si>
  <si>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</si>
  <si>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</si>
  <si>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</si>
  <si>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</si>
  <si>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</si>
  <si>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</si>
  <si>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</si>
  <si>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</si>
  <si>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</si>
  <si>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</si>
  <si>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</si>
  <si>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</si>
  <si>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</si>
  <si>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</si>
  <si>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</si>
  <si>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</si>
  <si>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</si>
  <si>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</si>
  <si>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</si>
  <si>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</si>
  <si>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</si>
  <si>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</si>
  <si>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</si>
  <si>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</si>
  <si>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</si>
  <si>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</si>
  <si>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</si>
  <si>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</si>
  <si>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</si>
  <si>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</si>
  <si>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</si>
  <si>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</si>
  <si>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</si>
  <si>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</si>
  <si>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</si>
  <si>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</si>
  <si>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</si>
  <si>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</si>
  <si>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</si>
  <si>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</si>
  <si>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</si>
  <si>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</si>
  <si>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</si>
  <si>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</si>
  <si>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</si>
  <si>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</si>
  <si>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</si>
  <si>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</si>
  <si>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</si>
  <si>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</si>
  <si>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</si>
  <si>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</si>
  <si>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</si>
  <si>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</si>
  <si>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</si>
  <si>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</si>
  <si>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</si>
  <si>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</si>
  <si>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</si>
  <si>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</si>
  <si>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</si>
  <si>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</si>
  <si>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</si>
  <si>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</si>
  <si>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</si>
  <si>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</si>
  <si>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</si>
  <si>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</si>
  <si>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</si>
  <si>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</si>
  <si>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</si>
  <si>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</si>
  <si>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</si>
  <si>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</si>
  <si>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</si>
  <si>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</si>
  <si>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</si>
  <si>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</si>
  <si>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</si>
  <si>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</si>
  <si>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</si>
  <si>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</si>
  <si>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</si>
  <si>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</si>
  <si>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</si>
  <si>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</si>
  <si>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</si>
  <si>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</si>
  <si>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</si>
  <si>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</si>
  <si>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</si>
  <si>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</si>
  <si>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</si>
  <si>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</si>
  <si>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</si>
  <si>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</si>
  <si>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</si>
  <si>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</si>
  <si>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</si>
  <si>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</si>
  <si>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</si>
  <si>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</si>
  <si>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</si>
  <si>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</si>
  <si>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</si>
  <si>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</si>
  <si>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</si>
  <si>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</si>
  <si>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</si>
  <si>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</si>
  <si>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</si>
  <si>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</si>
  <si>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</si>
  <si>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</si>
  <si>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</si>
  <si>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</si>
  <si>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</si>
  <si>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</si>
  <si>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</si>
  <si>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</si>
  <si>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</si>
  <si>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</si>
  <si>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</si>
  <si>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</si>
  <si>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</si>
  <si>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</si>
  <si>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</si>
  <si>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</si>
  <si>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</si>
  <si>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</si>
  <si>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</si>
  <si>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</si>
  <si>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</si>
  <si>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</si>
  <si>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</si>
  <si>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</si>
  <si>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</si>
  <si>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</si>
  <si>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</si>
  <si>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</si>
  <si>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</si>
  <si>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</si>
  <si>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</si>
  <si>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</si>
  <si>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</si>
  <si>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</si>
  <si>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</si>
  <si>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</si>
  <si>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</si>
  <si>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</si>
  <si>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</si>
  <si>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</si>
  <si>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</si>
  <si>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</si>
  <si>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</si>
  <si>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</si>
  <si>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</si>
  <si>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</si>
  <si>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</si>
  <si>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</si>
  <si>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</si>
  <si>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</si>
  <si>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</si>
  <si>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</si>
  <si>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</si>
  <si>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</si>
  <si>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</si>
  <si>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</si>
  <si>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</si>
  <si>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</si>
  <si>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</si>
  <si>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</si>
  <si>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</si>
  <si>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</si>
  <si>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</si>
  <si>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</si>
  <si>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</si>
  <si>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</si>
  <si>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</si>
  <si>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</si>
  <si>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</si>
  <si>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</si>
  <si>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</si>
  <si>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</si>
  <si>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</si>
  <si>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</si>
  <si>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</si>
  <si>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</si>
  <si>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</si>
  <si>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</si>
  <si>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</si>
  <si>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</si>
  <si>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</si>
  <si>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</si>
  <si>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</si>
  <si>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</si>
  <si>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</si>
  <si>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</si>
  <si>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</si>
  <si>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</si>
  <si>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</si>
  <si>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</si>
  <si>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</si>
  <si>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</si>
  <si>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</si>
  <si>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</si>
  <si>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</si>
  <si>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</si>
  <si>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</si>
  <si>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</si>
  <si>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</si>
  <si>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</si>
  <si>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</si>
  <si>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</si>
  <si>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</si>
  <si>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</si>
  <si>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</si>
  <si>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</si>
  <si>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</si>
  <si>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</si>
  <si>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</si>
  <si>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</si>
  <si>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</si>
  <si>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</si>
  <si>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</si>
  <si>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</si>
  <si>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</si>
  <si>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</si>
  <si>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</si>
  <si>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</si>
  <si>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</si>
  <si>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</si>
  <si>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</si>
  <si>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</si>
  <si>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</si>
  <si>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</si>
  <si>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</si>
  <si>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</si>
  <si>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</si>
  <si>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</si>
  <si>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</si>
  <si>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</si>
  <si>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</si>
  <si>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</si>
  <si>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</si>
  <si>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</si>
  <si>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</si>
  <si>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</si>
  <si>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</si>
  <si>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</si>
  <si>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</si>
  <si>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</si>
  <si>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</si>
  <si>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</si>
  <si>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</si>
  <si>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</si>
  <si>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</si>
  <si>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</si>
  <si>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</si>
  <si>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</si>
  <si>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</si>
  <si>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</si>
  <si>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</si>
  <si>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</si>
  <si>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</si>
  <si>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</si>
  <si>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</si>
  <si>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</si>
  <si>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</si>
  <si>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</si>
  <si>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</si>
  <si>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</si>
  <si>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</si>
  <si>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</si>
  <si>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</si>
  <si>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</si>
  <si>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</si>
  <si>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</si>
  <si>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</si>
  <si>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</si>
  <si>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</si>
  <si>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</si>
  <si>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</si>
  <si>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</si>
  <si>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</si>
  <si>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</si>
  <si>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</si>
  <si>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</si>
  <si>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</si>
  <si>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</si>
  <si>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</si>
  <si>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</si>
  <si>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</si>
  <si>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</si>
  <si>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</si>
  <si>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</si>
  <si>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</si>
  <si>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</si>
  <si>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</si>
  <si>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</si>
  <si>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</si>
  <si>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</si>
  <si>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</si>
  <si>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</si>
  <si>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</si>
  <si>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</si>
  <si>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</si>
  <si>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</si>
  <si>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</si>
  <si>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</si>
  <si>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</si>
  <si>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</si>
  <si>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</si>
  <si>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</si>
  <si>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</si>
  <si>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</si>
  <si>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</si>
  <si>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</si>
  <si>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</si>
  <si>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</si>
  <si>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</si>
  <si>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</si>
  <si>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</si>
  <si>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</si>
  <si>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</si>
  <si>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</si>
  <si>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</si>
  <si>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</si>
  <si>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</si>
  <si>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</si>
  <si>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</si>
  <si>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</si>
  <si>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</si>
  <si>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</si>
  <si>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</si>
  <si>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</si>
  <si>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</si>
  <si>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</si>
  <si>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</si>
  <si>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</si>
  <si>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</si>
  <si>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</si>
  <si>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</si>
  <si>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</si>
  <si>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</si>
  <si>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</si>
  <si>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</si>
  <si>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</si>
  <si>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</si>
  <si>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</si>
  <si>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</si>
  <si>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</si>
  <si>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</si>
  <si>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</si>
  <si>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</si>
  <si>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</si>
  <si>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</si>
  <si>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</si>
  <si>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</si>
  <si>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</si>
  <si>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</si>
  <si>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</si>
  <si>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</si>
  <si>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</si>
  <si>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</si>
  <si>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</si>
  <si>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</si>
  <si>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</si>
  <si>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</si>
  <si>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</si>
  <si>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</si>
  <si>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</si>
  <si>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</si>
  <si>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</si>
  <si>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</si>
  <si>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</si>
  <si>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</si>
  <si>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</si>
  <si>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</si>
  <si>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</si>
  <si>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</si>
  <si>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</si>
  <si>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</si>
  <si>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</si>
  <si>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</si>
  <si>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</si>
  <si>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</si>
  <si>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</si>
  <si>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</si>
  <si>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</si>
  <si>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</si>
  <si>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</si>
  <si>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</si>
  <si>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</si>
  <si>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</si>
  <si>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</si>
  <si>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</si>
  <si>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</si>
  <si>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</si>
  <si>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</si>
  <si>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</si>
  <si>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</si>
  <si>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</si>
  <si>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</si>
  <si>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</si>
  <si>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</si>
  <si>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</si>
  <si>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</si>
  <si>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</si>
  <si>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</si>
  <si>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</si>
  <si>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</si>
  <si>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</si>
  <si>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</si>
  <si>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</si>
  <si>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</si>
  <si>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</si>
  <si>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</si>
  <si>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</si>
  <si>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</si>
  <si>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</si>
  <si>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</si>
  <si>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</si>
  <si>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</si>
  <si>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</si>
  <si>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</si>
  <si>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</si>
  <si>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</si>
  <si>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</si>
  <si>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</si>
  <si>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</si>
  <si>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</si>
  <si>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</si>
  <si>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</si>
  <si>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</si>
  <si>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</si>
  <si>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</si>
  <si>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</si>
  <si>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</si>
  <si>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</si>
  <si>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</si>
  <si>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</si>
  <si>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</si>
  <si>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</si>
  <si>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</si>
  <si>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</si>
  <si>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</si>
  <si>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</si>
  <si>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</si>
  <si>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</si>
  <si>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</si>
  <si>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</si>
  <si>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</si>
  <si>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</si>
  <si>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</si>
  <si>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</si>
  <si>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</si>
  <si>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</si>
  <si>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</si>
  <si>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</si>
  <si>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</si>
  <si>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</si>
  <si>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</si>
  <si>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</si>
  <si>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</si>
  <si>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</si>
  <si>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</si>
  <si>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</si>
  <si>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</si>
  <si>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</si>
  <si>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</si>
  <si>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</si>
  <si>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</si>
  <si>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</si>
  <si>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</si>
  <si>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</si>
  <si>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</si>
  <si>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</si>
  <si>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</si>
  <si>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</si>
  <si>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</si>
  <si>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</si>
  <si>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</si>
  <si>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</si>
  <si>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</si>
  <si>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</si>
  <si>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</si>
  <si>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</si>
  <si>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</si>
  <si>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</si>
  <si>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</si>
  <si>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</si>
  <si>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</si>
  <si>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</si>
  <si>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</si>
  <si>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</si>
  <si>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</si>
  <si>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</si>
  <si>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</si>
  <si>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</si>
  <si>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</si>
  <si>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</si>
  <si>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</si>
  <si>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</si>
  <si>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</si>
  <si>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</si>
  <si>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</si>
  <si>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</si>
  <si>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</si>
  <si>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</si>
  <si>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</si>
  <si>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</si>
  <si>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</si>
  <si>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</si>
  <si>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</si>
  <si>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</si>
  <si>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</si>
  <si>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</si>
  <si>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</si>
  <si>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</si>
  <si>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</si>
  <si>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</si>
  <si>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</si>
  <si>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</si>
  <si>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</si>
  <si>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</si>
  <si>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</si>
  <si>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</si>
  <si>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</si>
  <si>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</si>
  <si>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</si>
  <si>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</si>
  <si>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</si>
  <si>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</si>
  <si>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</si>
  <si>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</si>
  <si>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</si>
  <si>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</si>
  <si>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</si>
  <si>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</si>
  <si>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</si>
  <si>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</si>
  <si>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</si>
  <si>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</si>
  <si>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</si>
  <si>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</si>
  <si>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</si>
  <si>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</si>
  <si>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</si>
  <si>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</si>
  <si>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</si>
  <si>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</si>
  <si>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</si>
  <si>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</si>
  <si>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</si>
  <si>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</si>
  <si>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</si>
  <si>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</si>
  <si>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</si>
  <si>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</si>
  <si>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</si>
  <si>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</si>
  <si>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</si>
  <si>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</si>
  <si>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</si>
  <si>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</si>
  <si>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</si>
  <si>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</si>
  <si>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</si>
  <si>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</si>
  <si>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</si>
  <si>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</si>
  <si>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</si>
  <si>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</si>
  <si>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</si>
  <si>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</si>
  <si>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</si>
  <si>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</si>
  <si>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</si>
  <si>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</si>
  <si>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</si>
  <si>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</si>
  <si>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</si>
  <si>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</si>
  <si>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</si>
  <si>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</si>
  <si>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</si>
  <si>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</si>
  <si>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</si>
  <si>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</si>
  <si>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</si>
  <si>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</si>
  <si>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</si>
  <si>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</si>
  <si>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</si>
  <si>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</si>
  <si>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</si>
  <si>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</si>
  <si>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</si>
  <si>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</si>
  <si>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</si>
  <si>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</si>
  <si>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</si>
  <si>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</si>
  <si>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</si>
  <si>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</si>
  <si>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</si>
  <si>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</si>
  <si>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</si>
  <si>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</si>
  <si>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</si>
  <si>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</si>
  <si>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</si>
  <si>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</si>
  <si>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</si>
  <si>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</si>
  <si>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</si>
  <si>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</si>
  <si>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</si>
  <si>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</si>
  <si>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</si>
  <si>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</si>
  <si>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</si>
  <si>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</si>
  <si>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</si>
  <si>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</si>
  <si>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</si>
  <si>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</si>
  <si>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</si>
  <si>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</si>
  <si>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</si>
  <si>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</si>
  <si>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</si>
  <si>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</si>
  <si>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</si>
  <si>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</si>
  <si>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</si>
  <si>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</si>
  <si>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</si>
  <si>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</si>
  <si>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</si>
  <si>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</si>
  <si>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</si>
  <si>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</si>
  <si>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</si>
  <si>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</si>
  <si>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</si>
  <si>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</si>
  <si>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</si>
  <si>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</si>
  <si>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</si>
  <si>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</si>
  <si>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</si>
  <si>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</si>
  <si>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</si>
  <si>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</si>
  <si>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</si>
  <si>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</si>
  <si>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</si>
  <si>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</si>
  <si>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</si>
  <si>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</si>
  <si>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</si>
  <si>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</si>
  <si>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</si>
  <si>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</si>
  <si>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</si>
  <si>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</si>
  <si>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</si>
  <si>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</si>
  <si>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</si>
  <si>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</si>
  <si>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</si>
  <si>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</si>
  <si>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</si>
  <si>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</si>
  <si>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</si>
  <si>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</si>
  <si>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</si>
  <si>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</si>
  <si>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</si>
  <si>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</si>
  <si>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</si>
  <si>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</si>
  <si>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</si>
  <si>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</si>
  <si>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</si>
  <si>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</si>
  <si>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</si>
  <si>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</si>
  <si>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</si>
  <si>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</si>
  <si>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</si>
  <si>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</si>
  <si>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</si>
  <si>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</si>
  <si>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</si>
  <si>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</si>
  <si>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</si>
  <si>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</si>
  <si>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</si>
  <si>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</si>
  <si>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</si>
  <si>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</si>
  <si>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</si>
  <si>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</si>
  <si>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</si>
  <si>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</si>
  <si>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</si>
  <si>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</si>
  <si>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</si>
  <si>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</si>
  <si>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</si>
  <si>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</si>
  <si>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</si>
  <si>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</si>
  <si>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</si>
  <si>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</si>
  <si>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</si>
  <si>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</si>
  <si>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</si>
  <si>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</si>
  <si>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</si>
  <si>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</si>
  <si>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</si>
  <si>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</si>
  <si>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</si>
  <si>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</si>
  <si>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</si>
  <si>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</si>
  <si>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</si>
  <si>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</si>
  <si>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</si>
  <si>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</si>
  <si>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</si>
  <si>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</si>
  <si>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</si>
  <si>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</si>
  <si>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</si>
  <si>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</si>
  <si>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</si>
  <si>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</si>
  <si>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</si>
  <si>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</si>
  <si>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</si>
  <si>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</si>
  <si>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</si>
  <si>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</si>
  <si>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</si>
  <si>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</si>
  <si>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</si>
  <si>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</si>
  <si>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</si>
  <si>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</si>
  <si>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</si>
  <si>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</si>
  <si>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</si>
  <si>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</si>
  <si>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</si>
  <si>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</si>
  <si>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</si>
  <si>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</si>
  <si>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</si>
  <si>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</si>
  <si>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</si>
  <si>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</si>
  <si>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</si>
  <si>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</si>
  <si>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</si>
  <si>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</si>
  <si>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</si>
  <si>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</si>
  <si>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</si>
  <si>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</si>
  <si>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</si>
  <si>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</si>
  <si>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</si>
  <si>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</si>
  <si>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</si>
  <si>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</si>
  <si>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</si>
  <si>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</si>
  <si>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</si>
  <si>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</si>
  <si>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</si>
  <si>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</si>
  <si>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</si>
  <si>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</si>
  <si>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</si>
  <si>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</si>
  <si>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</si>
  <si>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</si>
  <si>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</si>
  <si>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</si>
  <si>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</si>
  <si>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</si>
  <si>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</si>
  <si>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</si>
  <si>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</si>
  <si>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</si>
  <si>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</si>
  <si>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</si>
  <si>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</si>
  <si>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</si>
  <si>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</si>
  <si>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</si>
  <si>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</si>
  <si>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</si>
  <si>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</si>
  <si>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</si>
  <si>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</si>
  <si>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</si>
  <si>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</si>
  <si>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</si>
  <si>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</si>
  <si>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</si>
  <si>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</si>
  <si>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</si>
  <si>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</si>
  <si>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</si>
  <si>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</si>
  <si>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</si>
  <si>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</si>
  <si>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</si>
  <si>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</si>
  <si>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</si>
  <si>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</si>
  <si>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</si>
  <si>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</si>
  <si>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</si>
  <si>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</si>
  <si>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</si>
  <si>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</si>
  <si>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</si>
  <si>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</si>
  <si>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</si>
  <si>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</si>
  <si>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</si>
  <si>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</si>
  <si>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</si>
  <si>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</si>
  <si>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</si>
  <si>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</si>
  <si>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</si>
  <si>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</si>
  <si>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</si>
  <si>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</si>
  <si>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</si>
  <si>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</si>
  <si>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</si>
  <si>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</si>
  <si>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</si>
  <si>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</si>
  <si>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</si>
  <si>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</si>
  <si>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</si>
  <si>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</si>
  <si>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</si>
  <si>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</si>
  <si>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</si>
  <si>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</si>
  <si>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</si>
  <si>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</si>
  <si>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</si>
  <si>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</si>
  <si>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</si>
  <si>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</si>
  <si>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</si>
  <si>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</si>
  <si>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</si>
  <si>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</si>
  <si>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</si>
  <si>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</si>
  <si>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</si>
  <si>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</si>
  <si>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</si>
  <si>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</si>
  <si>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</si>
  <si>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</si>
  <si>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</si>
  <si>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</si>
  <si>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</si>
  <si>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</si>
  <si>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</si>
  <si>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</si>
  <si>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</si>
  <si>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</si>
  <si>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</si>
  <si>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</si>
  <si>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</si>
  <si>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</si>
  <si>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</si>
  <si>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</si>
  <si>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</si>
  <si>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</si>
  <si>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</si>
  <si>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</si>
  <si>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</si>
  <si>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</si>
  <si>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</si>
  <si>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</si>
  <si>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</si>
  <si>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</si>
  <si>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</si>
  <si>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</si>
  <si>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</si>
  <si>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</si>
  <si>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</si>
  <si>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</si>
  <si>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</si>
  <si>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</si>
  <si>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</si>
  <si>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</si>
  <si>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</si>
  <si>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</si>
  <si>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</si>
  <si>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</si>
  <si>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</si>
  <si>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</si>
  <si>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</si>
  <si>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</si>
  <si>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</si>
  <si>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</si>
  <si>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</si>
  <si>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</si>
  <si>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</si>
  <si>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</si>
  <si>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</si>
  <si>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</si>
  <si>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</si>
  <si>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</si>
  <si>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</si>
  <si>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</si>
  <si>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</si>
  <si>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</si>
  <si>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</si>
  <si>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</si>
  <si>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</si>
  <si>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</si>
  <si>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</si>
  <si>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</si>
  <si>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</si>
  <si>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</si>
  <si>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</si>
  <si>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</si>
  <si>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</si>
  <si>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</si>
  <si>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</si>
  <si>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</si>
  <si>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</si>
  <si>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</si>
  <si>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</si>
  <si>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</si>
  <si>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</si>
  <si>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</si>
  <si>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</si>
  <si>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</si>
  <si>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</si>
  <si>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</si>
  <si>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</si>
  <si>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</si>
  <si>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</si>
  <si>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</si>
  <si>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</si>
  <si>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</si>
  <si>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</si>
  <si>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</si>
  <si>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</si>
  <si>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</si>
  <si>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</si>
  <si>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</si>
  <si>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</si>
  <si>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</si>
  <si>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</si>
  <si>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</si>
  <si>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</si>
  <si>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</si>
  <si>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</si>
  <si>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</si>
  <si>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</si>
  <si>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</si>
  <si>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</si>
  <si>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</si>
  <si>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</si>
  <si>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</si>
  <si>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</si>
  <si>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</si>
  <si>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</si>
  <si>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</si>
  <si>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</si>
  <si>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</si>
  <si>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</si>
  <si>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</si>
  <si>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</si>
  <si>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</si>
  <si>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</si>
  <si>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</si>
  <si>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</si>
  <si>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</si>
  <si>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</si>
  <si>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</si>
  <si>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</si>
  <si>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</si>
  <si>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</si>
  <si>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</si>
  <si>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</si>
  <si>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</si>
  <si>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</si>
  <si>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</si>
  <si>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</si>
  <si>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</si>
  <si>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</si>
  <si>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</si>
  <si>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</si>
  <si>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</si>
  <si>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</si>
  <si>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</si>
  <si>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</si>
  <si>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</si>
  <si>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</si>
  <si>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</si>
  <si>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</si>
  <si>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</si>
  <si>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</si>
  <si>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</si>
  <si>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</si>
  <si>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</si>
  <si>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</si>
  <si>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</si>
  <si>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</si>
  <si>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</si>
  <si>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</si>
  <si>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</si>
  <si>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</si>
  <si>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</si>
  <si>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</si>
  <si>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</si>
  <si>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</si>
  <si>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</si>
  <si>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</si>
  <si>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</si>
  <si>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</si>
  <si>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</si>
  <si>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</si>
  <si>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</si>
  <si>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</si>
  <si>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</si>
  <si>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</si>
  <si>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</si>
  <si>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</si>
  <si>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</si>
  <si>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</si>
  <si>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</si>
  <si>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</si>
  <si>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</si>
  <si>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</si>
  <si>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</si>
  <si>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</si>
  <si>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</si>
  <si>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</si>
  <si>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</si>
  <si>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</si>
  <si>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</si>
  <si>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</si>
  <si>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</si>
  <si>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</si>
  <si>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</si>
  <si>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</si>
  <si>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</si>
  <si>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</si>
  <si>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</si>
  <si>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</si>
  <si>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</si>
  <si>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</si>
  <si>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</si>
  <si>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</si>
  <si>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</si>
  <si>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</si>
  <si>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</si>
  <si>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</si>
  <si>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</si>
  <si>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</si>
  <si>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</si>
  <si>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</si>
  <si>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</si>
  <si>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</si>
  <si>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</si>
  <si>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</si>
  <si>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</si>
  <si>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</si>
  <si>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</si>
  <si>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</si>
  <si>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</si>
  <si>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</si>
  <si>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</si>
  <si>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</si>
  <si>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</si>
  <si>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</si>
  <si>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</si>
  <si>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</si>
  <si>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</si>
  <si>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</si>
  <si>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</si>
  <si>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</si>
  <si>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</si>
  <si>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</si>
  <si>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</si>
  <si>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</si>
  <si>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</si>
  <si>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</si>
  <si>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</si>
  <si>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</si>
  <si>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</si>
  <si>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</si>
  <si>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</si>
  <si>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</si>
  <si>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</si>
  <si>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</si>
  <si>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</si>
  <si>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</si>
  <si>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</si>
  <si>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</si>
  <si>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</si>
  <si>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</si>
  <si>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</si>
  <si>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</si>
  <si>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</si>
  <si>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</si>
  <si>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</si>
  <si>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</si>
  <si>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</si>
  <si>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</si>
  <si>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</si>
  <si>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</si>
  <si>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</si>
  <si>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</si>
  <si>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</si>
  <si>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</si>
  <si>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</si>
  <si>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</si>
  <si>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</si>
  <si>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</si>
  <si>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</si>
  <si>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</si>
  <si>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</si>
  <si>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</si>
  <si>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</si>
  <si>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</si>
  <si>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</si>
  <si>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</si>
  <si>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</si>
  <si>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</si>
  <si>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</si>
  <si>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</si>
  <si>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</si>
  <si>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</si>
  <si>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</si>
  <si>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</si>
  <si>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</si>
  <si>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</si>
  <si>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</si>
  <si>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</si>
  <si>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</si>
  <si>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</si>
  <si>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</si>
  <si>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</si>
  <si>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</si>
  <si>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</si>
  <si>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</si>
  <si>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</si>
  <si>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</si>
  <si>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</si>
  <si>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</si>
  <si>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</si>
  <si>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</si>
  <si>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</si>
  <si>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</si>
  <si>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</si>
  <si>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</si>
  <si>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</si>
  <si>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</si>
  <si>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</si>
  <si>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</si>
  <si>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</si>
  <si>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</si>
  <si>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</si>
  <si>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</si>
  <si>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</si>
  <si>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</si>
  <si>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</si>
  <si>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</si>
  <si>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</si>
  <si>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</si>
  <si>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</si>
  <si>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</si>
  <si>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</si>
  <si>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</si>
  <si>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</si>
  <si>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</si>
  <si>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</si>
  <si>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</si>
  <si>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</si>
  <si>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</si>
  <si>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</si>
  <si>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</si>
  <si>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</si>
  <si>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</si>
  <si>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</si>
  <si>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</si>
  <si>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</si>
  <si>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</si>
  <si>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</si>
  <si>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</si>
  <si>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</si>
  <si>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</si>
  <si>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</si>
  <si>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</si>
  <si>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</si>
  <si>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</si>
  <si>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</si>
  <si>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</si>
  <si>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</si>
  <si>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</si>
  <si>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</si>
  <si>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</si>
  <si>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</si>
  <si>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</si>
  <si>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</si>
  <si>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</si>
  <si>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</si>
  <si>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</si>
  <si>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</si>
  <si>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</si>
  <si>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</si>
  <si>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</si>
  <si>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</si>
  <si>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</si>
  <si>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</si>
  <si>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</si>
  <si>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</si>
  <si>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</si>
  <si>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</si>
  <si>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</si>
  <si>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</si>
  <si>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</si>
  <si>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</si>
  <si>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</si>
  <si>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</si>
  <si>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</si>
  <si>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</si>
  <si>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</si>
  <si>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</si>
  <si>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</si>
  <si>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</si>
  <si>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</si>
  <si>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</si>
  <si>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</si>
  <si>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</si>
  <si>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</si>
  <si>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</si>
  <si>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</si>
  <si>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</si>
  <si>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</si>
  <si>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</si>
  <si>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</si>
  <si>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</si>
  <si>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</si>
  <si>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</si>
  <si>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</si>
  <si>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</si>
  <si>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</si>
  <si>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</si>
  <si>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</si>
  <si>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</si>
  <si>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</si>
  <si>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</si>
  <si>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</si>
  <si>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</si>
  <si>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</si>
  <si>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</si>
  <si>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</si>
  <si>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</si>
  <si>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</si>
  <si>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</si>
  <si>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</si>
  <si>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</si>
  <si>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</si>
  <si>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</si>
  <si>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</si>
  <si>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</si>
  <si>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</si>
  <si>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</si>
  <si>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</si>
  <si>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</si>
  <si>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</si>
  <si>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</si>
  <si>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</si>
  <si>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</si>
  <si>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</si>
  <si>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</si>
  <si>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</si>
  <si>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</si>
  <si>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</si>
  <si>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</si>
  <si>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</si>
  <si>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</si>
  <si>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</si>
  <si>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</si>
  <si>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</si>
  <si>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</si>
  <si>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</si>
  <si>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</si>
  <si>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</si>
  <si>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</si>
  <si>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</si>
  <si>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</si>
  <si>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</si>
  <si>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</si>
  <si>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</si>
  <si>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</si>
  <si>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</si>
  <si>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</si>
  <si>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</si>
  <si>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</si>
  <si>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</si>
  <si>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</si>
  <si>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</si>
  <si>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</si>
  <si>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</si>
  <si>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</si>
  <si>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</si>
  <si>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</si>
  <si>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</si>
  <si>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</si>
  <si>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</si>
  <si>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</si>
  <si>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</si>
  <si>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</si>
  <si>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</si>
  <si>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</si>
  <si>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</si>
  <si>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</si>
  <si>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</si>
  <si>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</si>
  <si>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</si>
  <si>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</si>
  <si>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</si>
  <si>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</si>
  <si>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</si>
  <si>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</si>
  <si>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</si>
  <si>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</si>
  <si>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</si>
  <si>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</si>
  <si>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</si>
  <si>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</si>
  <si>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</si>
  <si>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</si>
  <si>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</si>
  <si>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</si>
  <si>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</si>
  <si>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</si>
  <si>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</si>
  <si>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</si>
  <si>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</si>
  <si>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</si>
  <si>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</si>
  <si>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</si>
  <si>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</si>
  <si>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</si>
  <si>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</si>
  <si>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</si>
  <si>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</si>
  <si>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</si>
  <si>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</si>
  <si>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</si>
  <si>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</si>
  <si>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</si>
  <si>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</si>
  <si>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</si>
  <si>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</si>
  <si>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</si>
  <si>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</si>
  <si>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</si>
  <si>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</si>
  <si>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</si>
  <si>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</si>
  <si>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</si>
  <si>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</si>
  <si>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</si>
  <si>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</si>
  <si>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</si>
  <si>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</si>
  <si>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</si>
  <si>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</si>
  <si>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</si>
  <si>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</si>
  <si>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</si>
  <si>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</si>
  <si>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</si>
  <si>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</si>
  <si>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</si>
  <si>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</si>
  <si>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</si>
  <si>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</si>
  <si>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</si>
  <si>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</si>
  <si>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</si>
  <si>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</si>
  <si>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</si>
  <si>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</si>
  <si>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</si>
  <si>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</si>
  <si>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</si>
  <si>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</si>
  <si>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</si>
  <si>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</si>
  <si>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</si>
  <si>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</si>
  <si>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</si>
  <si>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</si>
  <si>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</si>
  <si>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</si>
  <si>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</si>
  <si>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</si>
  <si>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</si>
  <si>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</si>
  <si>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</si>
  <si>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</si>
  <si>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</si>
  <si>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</si>
  <si>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</si>
  <si>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</si>
  <si>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</si>
  <si>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</si>
  <si>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</si>
  <si>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</si>
  <si>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</si>
  <si>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</si>
  <si>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</si>
  <si>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</si>
  <si>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</si>
  <si>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</si>
  <si>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</si>
  <si>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</si>
  <si>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</si>
  <si>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</si>
  <si>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</si>
  <si>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</si>
  <si>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</si>
  <si>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</si>
  <si>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</si>
  <si>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</si>
  <si>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</si>
  <si>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</si>
  <si>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</si>
  <si>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</si>
  <si>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</si>
  <si>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</si>
  <si>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</si>
  <si>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</si>
  <si>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</si>
  <si>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</si>
  <si>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</si>
  <si>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</si>
  <si>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</si>
  <si>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</si>
  <si>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</si>
  <si>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</si>
  <si>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</si>
  <si>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</si>
  <si>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</si>
  <si>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</si>
  <si>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</si>
  <si>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</si>
  <si>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</si>
  <si>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</si>
  <si>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</si>
  <si>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</si>
  <si>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</si>
  <si>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</si>
  <si>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</si>
  <si>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</si>
  <si>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</si>
  <si>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</si>
  <si>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</si>
  <si>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</si>
  <si>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</si>
  <si>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</si>
  <si>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</si>
  <si>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</si>
  <si>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</si>
  <si>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</si>
  <si>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</si>
  <si>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</si>
  <si>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</si>
  <si>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</si>
  <si>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</si>
  <si>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</si>
  <si>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</si>
  <si>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</si>
  <si>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</si>
  <si>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</si>
  <si>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</si>
  <si>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</si>
  <si>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</si>
  <si>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</si>
  <si>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</si>
  <si>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</si>
  <si>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</si>
  <si>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</si>
  <si>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</si>
  <si>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</si>
  <si>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</si>
  <si>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</si>
  <si>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</si>
  <si>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</si>
  <si>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</si>
  <si>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</si>
  <si>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</si>
  <si>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</si>
  <si>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</si>
  <si>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</si>
  <si>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</si>
  <si>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</si>
  <si>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</si>
  <si>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</si>
  <si>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</si>
  <si>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</si>
  <si>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</si>
  <si>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</si>
  <si>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</si>
  <si>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</si>
  <si>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</si>
  <si>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</si>
  <si>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</si>
  <si>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</si>
  <si>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</si>
  <si>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</si>
  <si>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</si>
  <si>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</si>
  <si>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</si>
  <si>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</si>
  <si>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</si>
  <si>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</si>
  <si>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</si>
  <si>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</si>
  <si>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</si>
  <si>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</si>
  <si>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</si>
  <si>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</si>
  <si>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</si>
  <si>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</si>
  <si>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</si>
  <si>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</si>
  <si>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</si>
  <si>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</si>
  <si>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</si>
  <si>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</si>
  <si>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</si>
  <si>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</si>
  <si>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</si>
  <si>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</si>
  <si>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</si>
  <si>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</si>
  <si>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</si>
  <si>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</si>
  <si>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</si>
  <si>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</si>
  <si>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</si>
  <si>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</si>
  <si>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</si>
  <si>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</si>
  <si>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</si>
  <si>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</si>
  <si>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</si>
  <si>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</si>
  <si>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</si>
  <si>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</si>
  <si>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</si>
  <si>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</si>
  <si>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</si>
  <si>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</si>
  <si>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</si>
  <si>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</si>
  <si>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</si>
  <si>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</si>
  <si>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</si>
  <si>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</si>
  <si>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</si>
  <si>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</si>
  <si>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</si>
  <si>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</si>
  <si>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</si>
  <si>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</si>
  <si>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</si>
  <si>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</si>
  <si>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</si>
  <si>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</si>
  <si>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</si>
  <si>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</si>
  <si>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</si>
  <si>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</si>
  <si>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</si>
  <si>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</si>
  <si>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</si>
  <si>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</si>
  <si>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</si>
  <si>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</si>
  <si>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</si>
  <si>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</si>
  <si>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</si>
  <si>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</si>
  <si>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</si>
  <si>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</si>
  <si>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</si>
  <si>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</si>
  <si>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</si>
  <si>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</si>
  <si>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</si>
  <si>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</si>
  <si>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</si>
  <si>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</si>
  <si>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</si>
  <si>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</si>
  <si>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</si>
  <si>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</si>
  <si>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</si>
  <si>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</si>
  <si>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</si>
  <si>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</si>
  <si>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</si>
  <si>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</si>
  <si>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</si>
  <si>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</si>
  <si>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</si>
  <si>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</si>
  <si>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</si>
  <si>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</si>
  <si>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</si>
  <si>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</si>
  <si>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</si>
  <si>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</si>
  <si>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</si>
  <si>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</si>
  <si>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</si>
  <si>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</si>
  <si>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</si>
  <si>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</si>
  <si>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</si>
  <si>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</si>
  <si>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</si>
  <si>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</si>
  <si>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</si>
  <si>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</si>
  <si>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</si>
  <si>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</si>
  <si>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</si>
  <si>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</si>
  <si>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</si>
  <si>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</si>
  <si>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</si>
  <si>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</si>
  <si>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</si>
  <si>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</si>
  <si>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</si>
  <si>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</si>
  <si>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</si>
  <si>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</si>
  <si>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</si>
  <si>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</si>
  <si>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</si>
  <si>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</si>
  <si>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</si>
  <si>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</si>
  <si>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</si>
  <si>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</si>
  <si>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</si>
  <si>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</si>
  <si>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</si>
  <si>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</si>
  <si>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</si>
  <si>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</si>
  <si>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</si>
  <si>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</si>
  <si>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</si>
  <si>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</si>
  <si>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</si>
  <si>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</si>
  <si>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</si>
  <si>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</si>
  <si>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</si>
  <si>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</si>
  <si>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</si>
  <si>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</si>
  <si>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</si>
  <si>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</si>
  <si>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</si>
  <si>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</si>
  <si>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</si>
  <si>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</si>
  <si>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</si>
  <si>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</si>
  <si>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</si>
  <si>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</si>
  <si>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</si>
  <si>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</si>
  <si>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</si>
  <si>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</si>
  <si>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</si>
  <si>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</si>
  <si>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</si>
  <si>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</si>
  <si>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</si>
  <si>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</si>
  <si>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</si>
  <si>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</si>
  <si>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</si>
  <si>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</si>
  <si>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</si>
  <si>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</si>
  <si>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</si>
  <si>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</si>
  <si>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</si>
  <si>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</si>
  <si>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</si>
  <si>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</si>
  <si>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</si>
  <si>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</si>
  <si>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</si>
  <si>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</si>
  <si>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</si>
  <si>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</si>
  <si>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</si>
  <si>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</si>
  <si>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</si>
  <si>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</si>
  <si>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</si>
  <si>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</si>
  <si>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</si>
  <si>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</si>
  <si>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</si>
  <si>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</si>
  <si>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</si>
  <si>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</si>
  <si>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</si>
  <si>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</si>
  <si>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</si>
  <si>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</si>
  <si>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</si>
  <si>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</si>
  <si>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</si>
  <si>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</si>
  <si>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</si>
  <si>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</si>
  <si>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</si>
  <si>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</si>
  <si>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</si>
  <si>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</si>
  <si>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</si>
  <si>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</si>
  <si>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</si>
  <si>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</si>
  <si>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</si>
  <si>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</si>
  <si>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</si>
  <si>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</si>
  <si>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</si>
  <si>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</si>
  <si>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</si>
  <si>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</si>
  <si>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</si>
  <si>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</si>
  <si>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</si>
  <si>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</si>
  <si>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</si>
  <si>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</si>
  <si>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</si>
  <si>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</si>
  <si>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</si>
  <si>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</si>
  <si>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</si>
  <si>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</si>
  <si>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</si>
  <si>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</si>
  <si>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</si>
  <si>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</si>
  <si>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</si>
  <si>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</si>
  <si>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</si>
  <si>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</si>
  <si>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</si>
  <si>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</si>
  <si>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</si>
  <si>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</si>
  <si>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</si>
  <si>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</si>
  <si>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</si>
  <si>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</si>
  <si>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</si>
  <si>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</si>
  <si>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</si>
  <si>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</si>
  <si>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</si>
  <si>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</si>
  <si>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</si>
  <si>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</si>
  <si>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</si>
  <si>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</si>
  <si>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</si>
  <si>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</si>
  <si>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</si>
  <si>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</si>
  <si>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</si>
  <si>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</si>
  <si>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</si>
  <si>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</si>
  <si>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</si>
  <si>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</si>
  <si>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</si>
  <si>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</si>
  <si>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</si>
  <si>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</si>
  <si>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</si>
  <si>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</si>
  <si>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</si>
  <si>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</si>
  <si>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</si>
  <si>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</si>
  <si>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</si>
  <si>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</si>
  <si>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</si>
  <si>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</si>
  <si>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</si>
  <si>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</si>
  <si>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</si>
  <si>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</si>
  <si>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</si>
  <si>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</si>
  <si>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</si>
  <si>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</si>
  <si>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</si>
  <si>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</si>
  <si>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</si>
  <si>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</si>
  <si>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</si>
  <si>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</si>
  <si>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</si>
  <si>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</si>
  <si>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</si>
  <si>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</si>
  <si>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</si>
  <si>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</si>
  <si>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</si>
  <si>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</si>
  <si>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</si>
  <si>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</si>
  <si>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</si>
  <si>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</si>
  <si>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</si>
  <si>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</si>
  <si>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</si>
  <si>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</si>
  <si>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</si>
  <si>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</si>
  <si>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</si>
  <si>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</si>
  <si>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</si>
  <si>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</si>
  <si>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</si>
  <si>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</si>
  <si>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</si>
  <si>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</si>
  <si>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</si>
  <si>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</si>
  <si>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</si>
  <si>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</si>
  <si>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</si>
  <si>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</si>
  <si>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</si>
  <si>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</si>
  <si>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</si>
  <si>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</si>
  <si>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</si>
  <si>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</si>
  <si>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</si>
  <si>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</si>
  <si>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</si>
  <si>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</si>
  <si>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</si>
  <si>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</si>
  <si>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</si>
  <si>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</si>
  <si>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</si>
  <si>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</si>
  <si>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</si>
  <si>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</si>
  <si>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</si>
  <si>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</si>
  <si>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</si>
  <si>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</si>
  <si>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</si>
  <si>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</si>
  <si>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</si>
  <si>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</si>
  <si>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</si>
  <si>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</si>
  <si>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</si>
  <si>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</si>
  <si>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</si>
  <si>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</si>
  <si>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</si>
  <si>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</si>
  <si>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</si>
  <si>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</si>
  <si>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</si>
  <si>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</si>
  <si>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</si>
  <si>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</si>
  <si>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</si>
  <si>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</si>
  <si>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</si>
  <si>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</si>
  <si>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</si>
  <si>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</si>
  <si>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</si>
  <si>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</si>
  <si>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</si>
  <si>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</si>
  <si>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</si>
  <si>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</si>
  <si>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</si>
  <si>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</si>
  <si>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</si>
  <si>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</si>
  <si>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</si>
  <si>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</si>
  <si>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</si>
  <si>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</si>
  <si>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</si>
  <si>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</si>
  <si>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</si>
  <si>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</si>
  <si>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</si>
  <si>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</si>
  <si>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</si>
  <si>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</si>
  <si>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</si>
  <si>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</si>
  <si>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</si>
  <si>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</si>
  <si>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</si>
  <si>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</si>
  <si>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</si>
  <si>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</si>
  <si>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</si>
  <si>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</si>
  <si>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</si>
  <si>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</si>
  <si>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</si>
  <si>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</si>
  <si>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</si>
  <si>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</si>
  <si>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</si>
  <si>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</si>
  <si>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</si>
  <si>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</si>
  <si>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</si>
  <si>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</si>
  <si>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</si>
  <si>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</si>
  <si>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</si>
  <si>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</si>
  <si>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</si>
  <si>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</si>
  <si>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</si>
  <si>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</si>
  <si>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</si>
  <si>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</si>
  <si>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</si>
  <si>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</si>
  <si>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</si>
  <si>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</si>
  <si>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</si>
  <si>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</si>
  <si>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</si>
  <si>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</si>
  <si>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</si>
  <si>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</si>
  <si>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</si>
  <si>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</si>
  <si>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</si>
  <si>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</si>
  <si>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</si>
  <si>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</si>
  <si>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</si>
  <si>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</si>
  <si>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</si>
  <si>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</si>
  <si>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</si>
  <si>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</si>
  <si>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</si>
  <si>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</si>
  <si>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</si>
  <si>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</si>
  <si>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</si>
  <si>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</si>
  <si>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</si>
  <si>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</si>
  <si>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</si>
  <si>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</si>
  <si>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</si>
  <si>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</si>
  <si>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</si>
  <si>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</si>
  <si>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</si>
  <si>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</si>
  <si>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</si>
  <si>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</si>
  <si>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</si>
  <si>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</si>
  <si>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</si>
  <si>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</si>
  <si>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</si>
  <si>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</si>
  <si>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</si>
  <si>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</si>
  <si>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</si>
  <si>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</si>
  <si>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</si>
  <si>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</si>
  <si>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</si>
  <si>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</si>
  <si>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</si>
  <si>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</si>
  <si>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</si>
  <si>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</si>
  <si>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</si>
  <si>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</si>
  <si>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</si>
  <si>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</si>
  <si>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</si>
  <si>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</si>
  <si>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</si>
  <si>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</si>
  <si>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</si>
  <si>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</si>
  <si>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</si>
  <si>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</si>
  <si>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</si>
  <si>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</si>
  <si>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</si>
  <si>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</si>
  <si>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</si>
  <si>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</si>
  <si>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</si>
  <si>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</si>
  <si>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</si>
  <si>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</si>
  <si>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</si>
  <si>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</si>
  <si>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</si>
  <si>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</si>
  <si>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</si>
  <si>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</si>
  <si>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</si>
  <si>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</si>
  <si>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</si>
  <si>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</si>
  <si>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</si>
  <si>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</si>
  <si>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</si>
  <si>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</si>
  <si>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</si>
  <si>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</si>
  <si>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</si>
  <si>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</si>
  <si>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</si>
  <si>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</si>
  <si>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</si>
  <si>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</si>
  <si>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</si>
  <si>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</si>
  <si>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</si>
  <si>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</si>
  <si>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</si>
  <si>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</si>
  <si>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</si>
  <si>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</si>
  <si>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</si>
  <si>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</si>
  <si>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</si>
  <si>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</si>
  <si>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</si>
  <si>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</si>
  <si>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</si>
  <si>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</si>
  <si>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</si>
  <si>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</si>
  <si>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</si>
  <si>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</si>
  <si>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</si>
  <si>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</si>
  <si>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</si>
  <si>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</si>
  <si>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</si>
  <si>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</si>
  <si>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</si>
  <si>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</si>
  <si>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</si>
  <si>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</si>
  <si>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</si>
  <si>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</si>
  <si>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</si>
  <si>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</si>
  <si>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</si>
  <si>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</si>
  <si>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</si>
  <si>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</si>
  <si>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</si>
  <si>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</si>
  <si>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</si>
  <si>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</si>
  <si>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</si>
  <si>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</si>
  <si>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</si>
  <si>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</si>
  <si>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</si>
  <si>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</si>
  <si>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</si>
  <si>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</si>
  <si>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</si>
  <si>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</si>
  <si>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</si>
  <si>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</si>
  <si>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</si>
  <si>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</si>
  <si>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</si>
  <si>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</si>
  <si>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</si>
  <si>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</si>
  <si>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</si>
  <si>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</si>
  <si>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</si>
  <si>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</si>
  <si>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</si>
  <si>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</si>
  <si>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</si>
  <si>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</si>
  <si>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</si>
  <si>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</si>
  <si>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</si>
  <si>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</si>
  <si>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</si>
  <si>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</si>
  <si>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</si>
  <si>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</si>
  <si>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</si>
  <si>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</si>
  <si>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</si>
  <si>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</si>
  <si>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</si>
  <si>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</si>
  <si>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</si>
  <si>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</si>
  <si>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</si>
  <si>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</si>
  <si>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</si>
  <si>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</si>
  <si>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</si>
  <si>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</si>
  <si>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</si>
  <si>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</si>
  <si>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</si>
  <si>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</si>
  <si>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</si>
  <si>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</si>
  <si>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</si>
  <si>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</si>
  <si>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</si>
  <si>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</si>
  <si>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</si>
  <si>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</si>
  <si>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</si>
  <si>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</si>
  <si>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</si>
  <si>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</si>
  <si>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</si>
  <si>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</si>
  <si>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</si>
  <si>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</si>
  <si>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</si>
  <si>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</si>
  <si>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</si>
  <si>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</si>
  <si>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</si>
  <si>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</si>
  <si>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</si>
  <si>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</si>
  <si>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</si>
  <si>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</si>
  <si>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</si>
  <si>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</si>
  <si>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</si>
  <si>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</si>
  <si>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</si>
  <si>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</si>
  <si>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</si>
  <si>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</si>
  <si>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</si>
  <si>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</si>
  <si>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</si>
  <si>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</si>
  <si>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</si>
  <si>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</si>
  <si>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</si>
  <si>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</si>
  <si>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</si>
  <si>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</si>
  <si>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</si>
  <si>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</si>
  <si>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</si>
  <si>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</si>
  <si>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</si>
  <si>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</si>
  <si>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</si>
  <si>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</si>
  <si>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</si>
  <si>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</si>
  <si>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</si>
  <si>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</si>
  <si>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</si>
  <si>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</si>
  <si>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</si>
  <si>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</si>
  <si>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</si>
  <si>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</si>
  <si>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</si>
  <si>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</si>
  <si>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</si>
  <si>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</si>
  <si>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</si>
  <si>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</si>
  <si>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</si>
  <si>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</si>
  <si>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</si>
  <si>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</si>
  <si>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</si>
  <si>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</si>
  <si>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</si>
  <si>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</si>
  <si>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</si>
  <si>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</si>
  <si>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</si>
  <si>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</si>
  <si>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</si>
  <si>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</si>
  <si>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</si>
  <si>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</si>
  <si>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</si>
  <si>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</si>
  <si>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</si>
  <si>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</si>
  <si>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</si>
  <si>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</si>
  <si>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</si>
  <si>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</si>
  <si>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</si>
  <si>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</si>
  <si>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</si>
  <si>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</si>
  <si>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</si>
  <si>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</si>
  <si>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</si>
  <si>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</si>
  <si>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</si>
  <si>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</si>
  <si>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</si>
  <si>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</si>
  <si>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</si>
  <si>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</si>
  <si>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</si>
  <si>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</si>
  <si>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</si>
  <si>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</si>
  <si>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</si>
  <si>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</si>
  <si>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</si>
  <si>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</si>
  <si>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</si>
  <si>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</si>
  <si>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</si>
  <si>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</si>
  <si>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</si>
  <si>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</si>
  <si>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</si>
  <si>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</si>
  <si>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</si>
  <si>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</si>
  <si>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</si>
  <si>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</si>
  <si>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</si>
  <si>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</si>
  <si>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</si>
  <si>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</si>
  <si>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</si>
  <si>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</si>
  <si>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</si>
  <si>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</si>
  <si>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</si>
  <si>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</si>
  <si>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</si>
  <si>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</si>
  <si>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</si>
  <si>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</si>
  <si>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</si>
  <si>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</si>
  <si>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</si>
  <si>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</si>
  <si>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</si>
  <si>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</si>
  <si>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</si>
  <si>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</si>
  <si>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</si>
  <si>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</si>
  <si>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</si>
  <si>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</si>
  <si>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</si>
  <si>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</si>
  <si>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</si>
  <si>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</si>
  <si>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</si>
  <si>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</si>
  <si>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</si>
  <si>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</si>
  <si>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</si>
  <si>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</si>
  <si>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</si>
  <si>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</si>
  <si>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</si>
  <si>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</si>
  <si>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</si>
  <si>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</si>
  <si>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</si>
  <si>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</si>
  <si>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</si>
  <si>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</si>
  <si>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</si>
  <si>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</si>
  <si>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</si>
  <si>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</si>
  <si>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</si>
  <si>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</si>
  <si>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</si>
  <si>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</si>
  <si>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</si>
  <si>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</si>
  <si>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</si>
  <si>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</si>
  <si>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</si>
  <si>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</si>
  <si>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</si>
  <si>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</si>
  <si>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</si>
  <si>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</si>
  <si>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</si>
  <si>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</si>
  <si>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</si>
  <si>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</si>
  <si>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</si>
  <si>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</si>
  <si>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</si>
  <si>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</si>
  <si>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</si>
  <si>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</si>
  <si>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</si>
  <si>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</si>
  <si>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</si>
  <si>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</si>
  <si>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</si>
  <si>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</si>
  <si>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</si>
  <si>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</si>
  <si>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</si>
  <si>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</si>
  <si>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</si>
  <si>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</si>
  <si>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</si>
  <si>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</si>
  <si>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</si>
  <si>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</si>
  <si>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</si>
  <si>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</si>
  <si>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</si>
  <si>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</si>
  <si>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</si>
  <si>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</si>
  <si>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</si>
  <si>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</si>
  <si>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</si>
  <si>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</si>
  <si>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</si>
  <si>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</si>
  <si>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</si>
  <si>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</si>
  <si>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</si>
  <si>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</si>
  <si>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</si>
  <si>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</si>
  <si>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</si>
  <si>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</si>
  <si>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</si>
  <si>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</si>
  <si>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</si>
  <si>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</si>
  <si>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</si>
  <si>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</si>
  <si>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</si>
  <si>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</si>
  <si>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</si>
  <si>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</si>
  <si>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</si>
  <si>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</si>
  <si>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</si>
  <si>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</si>
  <si>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</si>
  <si>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</si>
  <si>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</si>
  <si>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</si>
  <si>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</si>
  <si>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</si>
  <si>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</si>
  <si>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</si>
  <si>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</si>
  <si>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</si>
  <si>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</si>
  <si>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</si>
  <si>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</si>
  <si>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</si>
  <si>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</si>
  <si>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</si>
  <si>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</si>
  <si>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</si>
  <si>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</si>
  <si>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</si>
  <si>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</si>
  <si>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</si>
  <si>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</si>
  <si>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</si>
  <si>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</si>
  <si>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</si>
  <si>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</si>
  <si>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</si>
  <si>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</si>
  <si>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</si>
  <si>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</si>
  <si>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</si>
  <si>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</si>
  <si>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</si>
  <si>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</si>
  <si>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</si>
  <si>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</si>
  <si>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</si>
  <si>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</si>
  <si>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</si>
  <si>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</si>
  <si>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</si>
  <si>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</si>
  <si>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</si>
  <si>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</si>
  <si>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</si>
  <si>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</si>
  <si>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</si>
  <si>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</si>
  <si>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</si>
  <si>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</si>
  <si>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</si>
  <si>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</si>
  <si>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</si>
  <si>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</si>
  <si>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</si>
  <si>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</si>
  <si>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</si>
  <si>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</si>
  <si>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</si>
  <si>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</si>
  <si>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</si>
  <si>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</si>
  <si>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</si>
  <si>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</si>
  <si>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</si>
  <si>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</si>
  <si>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</si>
  <si>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</si>
  <si>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</si>
  <si>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</si>
  <si>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</si>
  <si>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</si>
  <si>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</si>
  <si>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</si>
  <si>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</si>
  <si>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</si>
  <si>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</si>
  <si>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</si>
  <si>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</si>
  <si>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</si>
  <si>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</si>
  <si>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</si>
  <si>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</si>
  <si>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</si>
  <si>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</si>
  <si>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</si>
  <si>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</si>
  <si>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</si>
  <si>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</si>
  <si>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</si>
  <si>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</si>
  <si>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</si>
  <si>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</si>
  <si>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</si>
  <si>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</si>
  <si>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</si>
  <si>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</si>
  <si>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</si>
  <si>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</si>
  <si>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</si>
  <si>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</si>
  <si>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</si>
  <si>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</si>
  <si>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</si>
  <si>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</si>
  <si>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</si>
  <si>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</si>
  <si>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</si>
  <si>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</si>
  <si>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</si>
  <si>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</si>
  <si>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</si>
  <si>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</si>
  <si>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</si>
  <si>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</si>
  <si>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</si>
  <si>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</si>
  <si>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</si>
  <si>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</si>
  <si>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</si>
  <si>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</si>
  <si>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</si>
  <si>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</si>
  <si>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</si>
  <si>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</si>
  <si>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</si>
  <si>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</si>
  <si>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</si>
  <si>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</si>
  <si>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</si>
  <si>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</si>
  <si>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</si>
  <si>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</si>
  <si>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</si>
  <si>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</si>
  <si>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</si>
  <si>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</si>
  <si>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</si>
  <si>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</si>
  <si>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</si>
  <si>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</si>
  <si>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</si>
  <si>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</si>
  <si>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</si>
  <si>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</si>
  <si>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</si>
  <si>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</si>
  <si>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</si>
  <si>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</si>
  <si>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</si>
  <si>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</si>
  <si>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</si>
  <si>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</si>
  <si>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</si>
  <si>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</si>
  <si>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</si>
  <si>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</si>
  <si>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</si>
  <si>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</si>
  <si>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</si>
  <si>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</si>
  <si>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</si>
  <si>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</si>
  <si>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</si>
  <si>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</si>
  <si>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</si>
  <si>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</si>
  <si>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</si>
  <si>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</si>
  <si>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</si>
  <si>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</si>
  <si>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</si>
  <si>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</si>
  <si>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</si>
  <si>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</si>
  <si>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</si>
  <si>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</si>
  <si>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</si>
  <si>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</si>
  <si>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</si>
  <si>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</si>
  <si>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</si>
  <si>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</si>
  <si>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</si>
  <si>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</si>
  <si>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</si>
  <si>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</si>
  <si>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</si>
  <si>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</si>
  <si>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</si>
  <si>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</si>
  <si>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</si>
  <si>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</si>
  <si>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</si>
  <si>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</si>
  <si>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</si>
  <si>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</si>
  <si>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</si>
  <si>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</si>
  <si>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</si>
  <si>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</si>
  <si>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</si>
  <si>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</si>
  <si>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</si>
  <si>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</si>
  <si>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</si>
  <si>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</si>
  <si>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</si>
  <si>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</si>
  <si>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</si>
  <si>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</si>
  <si>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</si>
  <si>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</si>
  <si>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</si>
  <si>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</si>
  <si>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</si>
  <si>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</si>
  <si>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</si>
  <si>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</si>
  <si>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</si>
  <si>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</si>
  <si>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</si>
  <si>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</si>
  <si>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</si>
  <si>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</si>
  <si>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</si>
  <si>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</si>
  <si>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</si>
  <si>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</si>
  <si>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</si>
  <si>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</si>
  <si>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</si>
  <si>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</si>
  <si>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</si>
  <si>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</si>
  <si>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</si>
  <si>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</si>
  <si>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</si>
  <si>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</si>
  <si>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</si>
  <si>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</si>
  <si>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</si>
  <si>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</si>
  <si>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</si>
  <si>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</si>
  <si>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</si>
  <si>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</si>
  <si>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</si>
  <si>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</si>
  <si>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</si>
  <si>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</si>
  <si>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</si>
  <si>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</si>
  <si>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</si>
  <si>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</si>
  <si>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</si>
  <si>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</si>
  <si>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</si>
  <si>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</si>
  <si>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</si>
  <si>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</si>
  <si>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</si>
  <si>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</si>
  <si>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</si>
  <si>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</si>
  <si>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</si>
  <si>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</si>
  <si>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</si>
  <si>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</si>
  <si>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</si>
  <si>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</si>
  <si>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</si>
  <si>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</si>
  <si>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</si>
  <si>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</si>
  <si>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</si>
  <si>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</si>
  <si>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</si>
  <si>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</si>
  <si>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</si>
  <si>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</si>
  <si>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</si>
  <si>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</si>
  <si>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</si>
  <si>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</si>
  <si>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</si>
  <si>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</si>
  <si>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</si>
  <si>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</si>
  <si>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</si>
  <si>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</si>
  <si>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</si>
  <si>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</si>
  <si>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</si>
  <si>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</si>
  <si>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</si>
  <si>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</si>
  <si>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</si>
  <si>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</si>
  <si>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</si>
  <si>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</si>
  <si>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</si>
  <si>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</si>
  <si>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</si>
  <si>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</si>
  <si>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</si>
  <si>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</si>
  <si>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</si>
  <si>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</si>
  <si>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</si>
  <si>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</si>
  <si>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</si>
  <si>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</si>
  <si>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</si>
  <si>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</si>
  <si>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</si>
  <si>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</si>
  <si>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</si>
  <si>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</si>
  <si>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</si>
  <si>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</si>
  <si>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</si>
  <si>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</si>
  <si>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</si>
  <si>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</si>
  <si>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</si>
  <si>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</si>
  <si>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</si>
  <si>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</si>
  <si>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</si>
  <si>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</si>
  <si>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</si>
  <si>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</si>
  <si>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</si>
  <si>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</si>
  <si>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</si>
  <si>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</si>
  <si>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</si>
  <si>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</si>
  <si>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</si>
  <si>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</si>
  <si>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</si>
  <si>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</si>
  <si>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</si>
  <si>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</si>
  <si>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</si>
  <si>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</si>
  <si>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</si>
  <si>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</si>
  <si>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</si>
  <si>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</si>
  <si>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</si>
  <si>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</si>
  <si>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</si>
  <si>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</si>
  <si>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</si>
  <si>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</si>
  <si>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</si>
  <si>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</si>
  <si>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</si>
  <si>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</si>
  <si>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</si>
  <si>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</si>
  <si>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</si>
  <si>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</si>
  <si>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</si>
  <si>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</si>
  <si>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</si>
  <si>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</si>
  <si>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</si>
  <si>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</si>
  <si>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</si>
  <si>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</si>
  <si>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</si>
  <si>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</si>
  <si>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</si>
  <si>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</si>
  <si>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</si>
  <si>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</si>
  <si>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</si>
  <si>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</si>
  <si>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</si>
  <si>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</si>
  <si>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</si>
  <si>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</si>
  <si>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</si>
  <si>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</si>
  <si>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</si>
  <si>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</si>
  <si>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</si>
  <si>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</si>
  <si>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</si>
  <si>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</si>
  <si>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</si>
  <si>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</si>
  <si>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</si>
  <si>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</si>
  <si>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</si>
  <si>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</si>
  <si>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</si>
  <si>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</si>
  <si>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</si>
  <si>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</si>
  <si>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</si>
  <si>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</si>
  <si>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</si>
  <si>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</si>
  <si>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</si>
  <si>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</si>
  <si>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</si>
  <si>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</si>
  <si>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</si>
  <si>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</si>
  <si>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</si>
  <si>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</si>
  <si>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</si>
  <si>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</si>
  <si>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</si>
  <si>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</si>
  <si>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</si>
  <si>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</si>
  <si>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</si>
  <si>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</si>
  <si>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</si>
  <si>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</si>
  <si>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</si>
  <si>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</si>
  <si>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</si>
  <si>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</si>
  <si>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</si>
  <si>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</si>
  <si>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</si>
  <si>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</si>
  <si>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</si>
  <si>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</si>
  <si>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</si>
  <si>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</si>
  <si>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</si>
  <si>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</si>
  <si>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</si>
  <si>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</si>
  <si>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</si>
  <si>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</si>
  <si>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</si>
  <si>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</si>
  <si>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</si>
  <si>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</si>
  <si>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</si>
  <si>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</si>
  <si>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</si>
  <si>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</si>
  <si>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</si>
  <si>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</si>
  <si>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</si>
  <si>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</si>
  <si>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</si>
  <si>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</si>
  <si>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</si>
  <si>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</si>
  <si>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</si>
  <si>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</si>
  <si>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</si>
  <si>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</si>
  <si>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</si>
  <si>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</si>
  <si>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</si>
  <si>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</si>
  <si>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</si>
  <si>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</si>
  <si>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</si>
  <si>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</si>
  <si>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</si>
  <si>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</si>
  <si>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</si>
  <si>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</si>
  <si>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</si>
  <si>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</si>
  <si>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</si>
  <si>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</si>
  <si>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</si>
  <si>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</si>
  <si>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</si>
  <si>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</si>
  <si>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</si>
  <si>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</si>
  <si>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</si>
  <si>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</si>
  <si>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</si>
  <si>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</si>
  <si>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</si>
  <si>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</si>
  <si>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</si>
  <si>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</si>
  <si>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</si>
  <si>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</si>
  <si>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</si>
  <si>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</si>
  <si>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</si>
  <si>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</si>
  <si>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</si>
  <si>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</si>
  <si>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</si>
  <si>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</si>
  <si>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</si>
  <si>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</si>
  <si>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</si>
  <si>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</si>
  <si>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</si>
  <si>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</si>
  <si>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</si>
  <si>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</si>
  <si>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</si>
  <si>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</si>
  <si>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</si>
  <si>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</si>
  <si>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</si>
  <si>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</si>
  <si>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</si>
  <si>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</si>
  <si>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</si>
  <si>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</si>
  <si>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</si>
  <si>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</si>
  <si>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</si>
  <si>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</si>
  <si>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</si>
  <si>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</si>
  <si>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</si>
  <si>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</si>
  <si>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</si>
  <si>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</si>
  <si>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</si>
  <si>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</si>
  <si>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</si>
  <si>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</si>
  <si>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</si>
  <si>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</si>
  <si>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</si>
  <si>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</si>
  <si>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</si>
  <si>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</si>
  <si>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</si>
  <si>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</si>
  <si>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</si>
  <si>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</si>
  <si>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</si>
  <si>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</si>
  <si>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</si>
  <si>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</si>
  <si>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</si>
  <si>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</si>
  <si>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</si>
  <si>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</si>
  <si>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</si>
  <si>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</si>
  <si>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</si>
  <si>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</si>
  <si>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</si>
  <si>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</si>
  <si>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</si>
  <si>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</si>
  <si>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</si>
  <si>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</si>
  <si>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</si>
  <si>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</si>
  <si>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</si>
  <si>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</si>
  <si>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</si>
  <si>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</si>
  <si>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</si>
  <si>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</si>
  <si>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</si>
  <si>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</si>
  <si>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</si>
  <si>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</si>
  <si>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</si>
  <si>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</si>
  <si>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</si>
  <si>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</si>
  <si>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</si>
  <si>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</si>
  <si>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</si>
  <si>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</si>
  <si>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</si>
  <si>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</si>
  <si>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</si>
  <si>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</si>
  <si>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</si>
  <si>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</si>
  <si>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</si>
  <si>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</si>
  <si>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</si>
  <si>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</si>
  <si>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</si>
  <si>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</si>
  <si>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</si>
  <si>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</si>
  <si>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</si>
  <si>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</si>
  <si>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</si>
  <si>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</si>
  <si>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</si>
  <si>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</si>
  <si>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</si>
  <si>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</si>
  <si>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</si>
  <si>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</si>
  <si>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</si>
  <si>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</si>
  <si>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</si>
  <si>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</si>
  <si>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</si>
  <si>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</si>
  <si>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</si>
  <si>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</si>
  <si>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</si>
  <si>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</si>
  <si>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</si>
  <si>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</si>
  <si>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</si>
  <si>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</si>
  <si>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</si>
  <si>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</si>
  <si>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</si>
  <si>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</si>
  <si>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</si>
  <si>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</si>
  <si>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</si>
  <si>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</si>
  <si>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</si>
  <si>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</si>
  <si>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</si>
  <si>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</si>
  <si>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</si>
  <si>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</si>
  <si>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</si>
  <si>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</si>
  <si>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</si>
  <si>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</si>
  <si>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</si>
  <si>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</si>
  <si>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</si>
  <si>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</si>
  <si>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</si>
  <si>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</si>
  <si>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</si>
  <si>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</si>
  <si>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</si>
  <si>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</si>
  <si>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</si>
  <si>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</si>
  <si>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</si>
  <si>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</si>
  <si>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</si>
  <si>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</si>
  <si>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</si>
  <si>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</si>
  <si>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</si>
  <si>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</si>
  <si>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</si>
  <si>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</si>
  <si>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</si>
  <si>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</si>
  <si>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</si>
  <si>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</si>
  <si>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</si>
  <si>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</si>
  <si>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</si>
  <si>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</si>
  <si>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</si>
  <si>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</si>
  <si>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</si>
  <si>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</si>
  <si>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</si>
  <si>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</si>
  <si>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</si>
  <si>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</si>
  <si>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</si>
  <si>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</si>
  <si>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</si>
  <si>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</si>
  <si>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</si>
  <si>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</si>
  <si>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</si>
  <si>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</si>
  <si>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</si>
  <si>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</si>
  <si>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</si>
  <si>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</si>
  <si>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</si>
  <si>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</si>
  <si>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</si>
  <si>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</si>
  <si>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</si>
  <si>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</si>
  <si>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</si>
  <si>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</si>
  <si>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</si>
  <si>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</si>
  <si>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</si>
  <si>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</si>
  <si>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</si>
  <si>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</si>
  <si>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</si>
  <si>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</si>
  <si>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</si>
  <si>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</si>
  <si>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</si>
  <si>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</si>
  <si>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</si>
  <si>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</si>
  <si>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</si>
  <si>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</si>
  <si>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</si>
  <si>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</si>
  <si>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</si>
  <si>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</si>
  <si>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</si>
  <si>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</si>
  <si>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</si>
  <si>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</si>
  <si>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</si>
  <si>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</si>
  <si>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</si>
  <si>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</si>
  <si>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</si>
  <si>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</si>
  <si>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</si>
  <si>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</si>
  <si>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</si>
  <si>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</si>
  <si>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</si>
  <si>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</si>
  <si>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</si>
  <si>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</si>
  <si>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</si>
  <si>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</si>
  <si>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</si>
  <si>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</si>
  <si>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</si>
  <si>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</si>
  <si>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</si>
  <si>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</si>
  <si>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</si>
  <si>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</si>
  <si>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</si>
  <si>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</si>
  <si>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</si>
  <si>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</si>
  <si>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</si>
  <si>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</si>
  <si>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</si>
  <si>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</si>
  <si>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</si>
  <si>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</si>
  <si>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</si>
  <si>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</si>
  <si>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</si>
  <si>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</si>
  <si>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</si>
  <si>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</si>
  <si>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</si>
  <si>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</si>
  <si>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</si>
  <si>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</si>
  <si>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</si>
  <si>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</si>
  <si>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</si>
  <si>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</si>
  <si>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</si>
  <si>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</si>
  <si>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</si>
  <si>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</si>
  <si>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</si>
  <si>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</si>
  <si>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</si>
  <si>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</si>
  <si>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</si>
  <si>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</si>
  <si>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</si>
  <si>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</si>
  <si>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</si>
  <si>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</si>
  <si>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</si>
  <si>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</si>
  <si>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</si>
  <si>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</si>
  <si>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</si>
  <si>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</si>
  <si>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</si>
  <si>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</si>
  <si>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</si>
  <si>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</si>
  <si>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</si>
  <si>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</si>
  <si>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</si>
  <si>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</si>
  <si>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</si>
  <si>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</si>
  <si>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</si>
  <si>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</si>
  <si>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</si>
  <si>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</si>
  <si>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</si>
  <si>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</si>
  <si>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</si>
  <si>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</si>
  <si>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</si>
  <si>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</si>
  <si>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</si>
  <si>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</si>
  <si>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</si>
  <si>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</si>
  <si>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</si>
  <si>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</si>
  <si>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</si>
  <si>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</si>
  <si>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</si>
  <si>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</si>
  <si>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</si>
  <si>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</si>
  <si>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</si>
  <si>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</si>
  <si>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</si>
  <si>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</si>
  <si>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</si>
  <si>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</si>
  <si>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</si>
  <si>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</si>
  <si>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</si>
  <si>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</si>
  <si>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</si>
  <si>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</si>
  <si>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</si>
  <si>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</si>
  <si>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</si>
  <si>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</si>
  <si>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</si>
  <si>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</si>
  <si>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</si>
  <si>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</si>
  <si>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</si>
  <si>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</si>
  <si>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</si>
  <si>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</si>
  <si>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</si>
  <si>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</si>
  <si>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</si>
  <si>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</si>
  <si>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</si>
  <si>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</si>
  <si>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</si>
  <si>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</si>
  <si>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</si>
  <si>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</si>
  <si>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</si>
  <si>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</si>
  <si>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</si>
  <si>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</si>
  <si>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</si>
  <si>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</si>
  <si>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</si>
  <si>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</si>
  <si>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</si>
  <si>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</si>
  <si>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</si>
  <si>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</si>
  <si>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</si>
  <si>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</si>
  <si>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</si>
  <si>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</si>
  <si>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</si>
  <si>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</si>
  <si>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</si>
  <si>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</si>
  <si>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</si>
  <si>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</si>
  <si>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</si>
  <si>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</si>
  <si>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</si>
  <si>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</si>
  <si>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</si>
  <si>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</si>
  <si>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</si>
  <si>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</si>
  <si>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</si>
  <si>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</si>
  <si>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</si>
  <si>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</si>
  <si>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</si>
  <si>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</si>
  <si>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</si>
  <si>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</si>
  <si>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</si>
  <si>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</si>
  <si>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</si>
  <si>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</si>
  <si>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</si>
  <si>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</si>
  <si>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</si>
  <si>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</si>
  <si>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</si>
  <si>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</si>
  <si>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</si>
  <si>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</si>
  <si>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</si>
  <si>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</si>
  <si>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</si>
  <si>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</si>
  <si>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</si>
  <si>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</si>
  <si>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</si>
  <si>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</si>
  <si>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</si>
  <si>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</si>
  <si>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</si>
  <si>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</si>
  <si>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</si>
  <si>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</si>
  <si>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</si>
  <si>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</si>
  <si>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</si>
  <si>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</si>
  <si>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</si>
  <si>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</si>
  <si>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</si>
  <si>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</si>
  <si>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</si>
  <si>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</si>
  <si>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</si>
  <si>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</si>
  <si>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</si>
  <si>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</si>
  <si>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</si>
  <si>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</si>
  <si>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</si>
  <si>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</si>
  <si>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</si>
  <si>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</si>
  <si>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</si>
  <si>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</si>
  <si>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</si>
  <si>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</si>
  <si>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</si>
  <si>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</si>
  <si>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</si>
  <si>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</si>
  <si>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</si>
  <si>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</si>
  <si>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</si>
  <si>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</si>
  <si>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</si>
  <si>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</si>
  <si>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</si>
  <si>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</si>
  <si>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</si>
  <si>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</si>
  <si>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</si>
  <si>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</si>
  <si>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</si>
  <si>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</si>
  <si>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</si>
  <si>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</si>
  <si>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</si>
  <si>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</si>
  <si>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</si>
  <si>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</si>
  <si>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</si>
  <si>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</si>
  <si>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</si>
  <si>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</si>
  <si>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</si>
  <si>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</si>
  <si>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</si>
  <si>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</si>
  <si>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</si>
  <si>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</si>
  <si>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</si>
  <si>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</si>
  <si>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</si>
  <si>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</si>
  <si>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</si>
  <si>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</si>
  <si>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</si>
  <si>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</si>
  <si>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</si>
  <si>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</si>
  <si>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</si>
  <si>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</si>
  <si>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</si>
  <si>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</si>
  <si>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</si>
  <si>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</si>
  <si>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</si>
  <si>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</si>
  <si>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</si>
  <si>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</si>
  <si>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</si>
  <si>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</si>
  <si>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</si>
  <si>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</si>
  <si>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</si>
  <si>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</si>
  <si>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</si>
  <si>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</si>
  <si>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</si>
  <si>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</si>
  <si>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</si>
  <si>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</si>
  <si>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</si>
  <si>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</si>
  <si>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</si>
  <si>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</si>
  <si>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</si>
  <si>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</si>
  <si>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</si>
  <si>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</si>
  <si>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</si>
  <si>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</si>
  <si>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</si>
  <si>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</si>
  <si>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</si>
  <si>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</si>
  <si>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</si>
  <si>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</si>
  <si>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</si>
  <si>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</si>
  <si>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</si>
  <si>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</si>
  <si>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</si>
  <si>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</si>
  <si>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</si>
  <si>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</si>
  <si>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</si>
  <si>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</si>
  <si>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</si>
  <si>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</si>
  <si>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</si>
  <si>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</si>
  <si>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</si>
  <si>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</si>
  <si>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</si>
  <si>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</si>
  <si>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</si>
  <si>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</si>
  <si>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</si>
  <si>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</si>
  <si>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</si>
  <si>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</si>
  <si>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</si>
  <si>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</si>
  <si>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</si>
  <si>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</si>
  <si>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</si>
  <si>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</si>
  <si>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</si>
  <si>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</si>
  <si>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</si>
  <si>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</si>
  <si>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</si>
  <si>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</si>
  <si>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</si>
  <si>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</si>
  <si>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</si>
  <si>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</si>
  <si>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</si>
  <si>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</si>
  <si>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</si>
  <si>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</si>
  <si>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</si>
  <si>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</si>
  <si>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</si>
  <si>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</si>
  <si>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</si>
  <si>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</si>
  <si>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</si>
  <si>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</si>
  <si>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</si>
  <si>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</si>
  <si>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</si>
  <si>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</si>
  <si>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</si>
  <si>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</si>
  <si>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</si>
  <si>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</si>
  <si>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</si>
  <si>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</si>
  <si>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</si>
  <si>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</si>
  <si>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</si>
  <si>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</si>
  <si>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</si>
  <si>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</si>
  <si>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</si>
  <si>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</si>
  <si>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</si>
  <si>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</si>
  <si>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</si>
  <si>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</si>
  <si>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</si>
  <si>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</si>
  <si>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</si>
  <si>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</si>
  <si>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</si>
  <si>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</si>
  <si>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</si>
  <si>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</si>
  <si>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</si>
  <si>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</si>
  <si>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</si>
  <si>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</si>
  <si>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</si>
  <si>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</si>
  <si>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</si>
  <si>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</si>
  <si>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</si>
  <si>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</si>
  <si>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</si>
  <si>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</si>
  <si>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</si>
  <si>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</si>
  <si>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</si>
  <si>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</si>
  <si>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</si>
  <si>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</si>
  <si>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</si>
  <si>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</si>
  <si>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</si>
  <si>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</si>
  <si>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</si>
  <si>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</si>
  <si>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</si>
  <si>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</si>
  <si>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</si>
  <si>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</si>
  <si>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</si>
  <si>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</si>
  <si>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</si>
  <si>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</si>
  <si>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</si>
  <si>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</si>
  <si>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</si>
  <si>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</si>
  <si>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</si>
  <si>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</si>
  <si>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</si>
  <si>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</si>
  <si>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</si>
  <si>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</si>
  <si>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</si>
  <si>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</si>
  <si>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</si>
  <si>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</si>
  <si>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</si>
  <si>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</si>
  <si>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</si>
  <si>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</si>
  <si>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</si>
  <si>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</si>
  <si>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</si>
  <si>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</si>
  <si>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</si>
  <si>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</si>
  <si>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</si>
  <si>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</si>
  <si>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</si>
  <si>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</si>
  <si>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</si>
  <si>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</si>
  <si>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</si>
  <si>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</si>
  <si>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</si>
  <si>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</si>
  <si>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</si>
  <si>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</si>
  <si>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</si>
  <si>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</si>
  <si>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</si>
  <si>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</si>
  <si>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</si>
  <si>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</si>
  <si>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</si>
  <si>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</si>
  <si>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</si>
  <si>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</si>
  <si>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</si>
  <si>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</si>
  <si>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</si>
  <si>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</si>
  <si>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</si>
  <si>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</si>
  <si>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</si>
  <si>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</si>
  <si>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</si>
  <si>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</si>
  <si>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</si>
  <si>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</si>
  <si>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</si>
  <si>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</si>
  <si>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</si>
  <si>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</si>
  <si>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</si>
  <si>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</si>
  <si>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</si>
  <si>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</si>
  <si>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</si>
  <si>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</si>
  <si>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</si>
  <si>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</si>
  <si>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</si>
  <si>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</si>
  <si>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</si>
  <si>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</si>
  <si>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</si>
  <si>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</si>
  <si>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</si>
  <si>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</si>
  <si>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</si>
  <si>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</si>
  <si>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</si>
  <si>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</si>
  <si>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</si>
  <si>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</si>
  <si>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</si>
  <si>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</si>
  <si>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</si>
  <si>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</si>
  <si>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</si>
  <si>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</si>
  <si>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</si>
  <si>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</si>
  <si>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</si>
  <si>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</si>
  <si>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</si>
  <si>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</si>
  <si>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</si>
  <si>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</si>
  <si>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</si>
  <si>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</si>
  <si>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</si>
  <si>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</si>
  <si>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</si>
  <si>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</si>
  <si>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</si>
  <si>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</si>
  <si>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</si>
  <si>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</si>
  <si>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</si>
  <si>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</si>
  <si>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</si>
  <si>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</si>
  <si>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</si>
  <si>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</si>
  <si>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</si>
  <si>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</si>
  <si>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</si>
  <si>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</si>
  <si>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</si>
  <si>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</si>
  <si>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</si>
  <si>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</si>
  <si>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</si>
  <si>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</si>
  <si>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</si>
  <si>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</si>
  <si>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</si>
  <si>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</si>
  <si>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</si>
  <si>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</si>
  <si>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</si>
  <si>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</si>
  <si>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</si>
  <si>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</si>
  <si>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</si>
  <si>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</si>
  <si>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</si>
  <si>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</si>
  <si>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</si>
  <si>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</si>
  <si>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</si>
  <si>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</si>
  <si>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</si>
  <si>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</si>
  <si>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</si>
  <si>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</si>
  <si>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</si>
  <si>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</si>
  <si>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</si>
  <si>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</si>
  <si>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</si>
  <si>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</si>
  <si>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</si>
  <si>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</si>
  <si>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</si>
  <si>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</si>
  <si>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</si>
  <si>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</si>
  <si>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</si>
  <si>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</si>
  <si>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</si>
  <si>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</si>
  <si>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</si>
  <si>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</si>
  <si>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</si>
  <si>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</si>
  <si>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</si>
  <si>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</si>
  <si>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</si>
  <si>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</si>
  <si>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</si>
  <si>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</si>
  <si>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</si>
  <si>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</si>
  <si>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</si>
  <si>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</si>
  <si>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</si>
  <si>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</si>
  <si>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</si>
  <si>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</si>
  <si>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</si>
  <si>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</si>
  <si>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</si>
  <si>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</si>
  <si>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</si>
  <si>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</si>
  <si>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</si>
  <si>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</si>
  <si>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</si>
  <si>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</si>
  <si>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</si>
  <si>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</si>
  <si>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</si>
  <si>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</si>
  <si>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</si>
  <si>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</si>
  <si>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</si>
  <si>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</si>
  <si>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</si>
  <si>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</si>
  <si>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</si>
  <si>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</si>
  <si>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</si>
  <si>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</si>
  <si>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</si>
  <si>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</si>
  <si>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</si>
  <si>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</si>
  <si>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</si>
  <si>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</si>
  <si>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</si>
  <si>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</si>
  <si>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</si>
  <si>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</si>
  <si>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</si>
  <si>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</si>
  <si>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</si>
  <si>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</si>
  <si>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</si>
  <si>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</si>
  <si>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</si>
  <si>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</si>
  <si>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</si>
  <si>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</si>
  <si>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</si>
  <si>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</si>
  <si>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</si>
  <si>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</si>
  <si>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</si>
  <si>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</si>
  <si>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</si>
  <si>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</si>
  <si>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</si>
  <si>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</si>
  <si>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</si>
  <si>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</si>
  <si>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</si>
  <si>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</si>
  <si>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</si>
  <si>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</si>
  <si>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</si>
  <si>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</si>
  <si>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</si>
  <si>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</si>
  <si>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</si>
  <si>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</si>
  <si>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</si>
  <si>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</si>
  <si>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</si>
  <si>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</si>
  <si>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</si>
  <si>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</si>
  <si>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</si>
  <si>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</si>
  <si>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</si>
  <si>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</si>
  <si>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</si>
  <si>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</si>
  <si>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</si>
  <si>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</si>
  <si>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</si>
  <si>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</si>
  <si>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</si>
  <si>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</si>
  <si>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</si>
  <si>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</si>
  <si>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</si>
  <si>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</si>
  <si>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</si>
  <si>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</si>
  <si>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</si>
  <si>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</si>
  <si>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</si>
  <si>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</si>
  <si>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</si>
  <si>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</si>
  <si>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</si>
  <si>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</si>
  <si>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</si>
  <si>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</si>
  <si>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</si>
  <si>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</si>
  <si>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</si>
  <si>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</si>
  <si>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</si>
  <si>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</si>
  <si>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</si>
  <si>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</si>
  <si>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</si>
  <si>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</si>
  <si>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</si>
  <si>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</si>
  <si>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</si>
  <si>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</si>
  <si>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</si>
  <si>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</si>
  <si>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</si>
  <si>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</si>
  <si>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</si>
  <si>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</si>
  <si>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</si>
  <si>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</si>
  <si>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</si>
  <si>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</si>
  <si>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</si>
  <si>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</si>
  <si>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</si>
  <si>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</si>
  <si>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</si>
  <si>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</si>
  <si>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</si>
  <si>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</si>
  <si>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</si>
  <si>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</si>
  <si>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</si>
  <si>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</si>
  <si>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</si>
  <si>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</si>
  <si>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</si>
  <si>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</si>
  <si>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</si>
  <si>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</si>
  <si>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</si>
  <si>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</si>
  <si>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</si>
  <si>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</si>
  <si>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</si>
  <si>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</si>
  <si>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</si>
  <si>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</si>
  <si>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</si>
  <si>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</si>
  <si>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</si>
  <si>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</si>
  <si>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</si>
  <si>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</si>
  <si>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</si>
  <si>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</si>
  <si>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</si>
  <si>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</si>
  <si>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</si>
  <si>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</si>
  <si>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</si>
  <si>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</si>
  <si>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</si>
  <si>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</si>
  <si>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</si>
  <si>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</si>
  <si>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</si>
  <si>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</si>
  <si>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</si>
  <si>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</si>
  <si>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</si>
  <si>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</si>
  <si>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</si>
  <si>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</si>
  <si>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</si>
  <si>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</si>
  <si>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</si>
  <si>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</si>
  <si>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</si>
  <si>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</si>
  <si>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</si>
  <si>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</si>
  <si>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</si>
  <si>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</si>
  <si>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</si>
  <si>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</si>
  <si>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</si>
  <si>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</si>
  <si>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</si>
  <si>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</si>
  <si>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</si>
  <si>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</si>
  <si>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</si>
  <si>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</si>
  <si>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</si>
  <si>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</si>
  <si>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</si>
  <si>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</si>
  <si>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</si>
  <si>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</si>
  <si>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</si>
  <si>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</si>
  <si>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</si>
  <si>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</si>
  <si>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</si>
  <si>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</si>
  <si>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</si>
  <si>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</si>
  <si>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</si>
  <si>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</si>
  <si>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</si>
  <si>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</si>
  <si>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</si>
  <si>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</si>
  <si>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</si>
  <si>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</si>
  <si>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</si>
  <si>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</si>
  <si>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</si>
  <si>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</si>
  <si>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</si>
  <si>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</si>
  <si>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</si>
  <si>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</si>
  <si>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</si>
  <si>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</si>
  <si>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</si>
  <si>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</si>
  <si>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</si>
  <si>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</si>
  <si>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</si>
  <si>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</si>
  <si>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</si>
  <si>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</si>
  <si>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</si>
  <si>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</si>
  <si>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</si>
  <si>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</si>
  <si>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</si>
  <si>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</si>
  <si>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</si>
  <si>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</si>
  <si>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</si>
  <si>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</si>
  <si>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</si>
  <si>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</si>
  <si>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</si>
  <si>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</si>
  <si>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</si>
  <si>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</si>
  <si>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</si>
  <si>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</si>
  <si>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</si>
  <si>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</si>
  <si>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</si>
  <si>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</si>
  <si>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</si>
  <si>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</si>
  <si>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</si>
  <si>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</si>
  <si>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</si>
  <si>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</si>
  <si>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</si>
  <si>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</si>
  <si>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</si>
  <si>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</si>
  <si>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</si>
  <si>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</si>
  <si>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</si>
  <si>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</si>
  <si>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</si>
  <si>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</si>
  <si>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</si>
  <si>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</si>
  <si>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</si>
  <si>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</si>
  <si>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</si>
  <si>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</si>
  <si>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</si>
  <si>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</si>
  <si>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</si>
  <si>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</si>
  <si>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</si>
  <si>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</si>
  <si>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</si>
  <si>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</si>
  <si>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</si>
  <si>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</si>
  <si>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</si>
  <si>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</si>
  <si>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</si>
  <si>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</si>
  <si>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</si>
  <si>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</si>
  <si>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</si>
  <si>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</si>
  <si>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</si>
  <si>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</si>
  <si>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</si>
  <si>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</si>
  <si>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</si>
  <si>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</si>
  <si>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</si>
  <si>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</si>
  <si>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</si>
  <si>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</si>
  <si>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</si>
  <si>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</si>
  <si>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</si>
  <si>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</si>
  <si>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</si>
  <si>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</si>
  <si>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</si>
  <si>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</si>
  <si>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</si>
  <si>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</si>
  <si>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</si>
  <si>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</si>
  <si>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</si>
  <si>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</si>
  <si>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</si>
  <si>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</si>
  <si>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</si>
  <si>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</si>
  <si>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</si>
  <si>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</si>
  <si>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</si>
  <si>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</si>
  <si>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</si>
  <si>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</si>
  <si>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</si>
  <si>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</si>
  <si>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</si>
  <si>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</si>
  <si>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</si>
  <si>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</si>
  <si>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</si>
  <si>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</si>
  <si>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</si>
  <si>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</si>
  <si>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</si>
  <si>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</si>
  <si>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</si>
  <si>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</si>
  <si>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</si>
  <si>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</si>
  <si>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</si>
  <si>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</si>
  <si>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</si>
  <si>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</si>
  <si>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</si>
  <si>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</si>
  <si>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</si>
  <si>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</si>
  <si>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</si>
  <si>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</si>
  <si>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</si>
  <si>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</si>
  <si>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</si>
  <si>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</si>
  <si>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</si>
  <si>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</si>
  <si>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</si>
  <si>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</si>
  <si>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</si>
  <si>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</si>
  <si>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</si>
  <si>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</si>
  <si>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</si>
  <si>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</si>
  <si>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</si>
  <si>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</si>
  <si>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</si>
  <si>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</si>
  <si>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</si>
  <si>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</si>
  <si>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</si>
  <si>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</si>
  <si>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</si>
  <si>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</si>
  <si>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</si>
  <si>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</si>
  <si>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</si>
  <si>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</si>
  <si>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</si>
  <si>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</si>
  <si>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</si>
  <si>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</si>
  <si>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</si>
  <si>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</si>
  <si>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</si>
  <si>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</si>
  <si>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</si>
  <si>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</si>
  <si>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</si>
  <si>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</si>
  <si>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</si>
  <si>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</si>
  <si>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</si>
  <si>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</si>
  <si>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</si>
  <si>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</si>
  <si>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</si>
  <si>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</si>
  <si>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</si>
  <si>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</si>
  <si>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</si>
  <si>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</si>
  <si>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</si>
  <si>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</si>
  <si>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</si>
  <si>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</si>
  <si>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</si>
  <si>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</si>
  <si>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</si>
  <si>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</si>
  <si>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</si>
  <si>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</si>
  <si>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</si>
  <si>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</si>
  <si>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</si>
  <si>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</si>
  <si>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</si>
  <si>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</si>
  <si>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</si>
  <si>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</si>
  <si>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</si>
  <si>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</si>
  <si>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</si>
  <si>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</si>
  <si>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</si>
  <si>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</si>
  <si>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</si>
  <si>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</si>
  <si>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</si>
  <si>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</si>
  <si>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</si>
  <si>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</si>
  <si>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</si>
  <si>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</si>
  <si>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</si>
  <si>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</si>
  <si>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</si>
  <si>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</si>
  <si>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</si>
  <si>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</si>
  <si>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</si>
  <si>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</si>
  <si>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</si>
  <si>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</si>
  <si>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</si>
  <si>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</si>
  <si>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</si>
  <si>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</si>
  <si>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</si>
  <si>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</si>
  <si>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</si>
  <si>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</si>
  <si>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</si>
  <si>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</si>
  <si>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</si>
  <si>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</si>
  <si>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</si>
  <si>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</si>
  <si>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</si>
  <si>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</si>
  <si>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</si>
  <si>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</si>
  <si>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</si>
  <si>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</si>
  <si>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</si>
  <si>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</si>
  <si>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</si>
  <si>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</si>
  <si>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</si>
  <si>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</si>
  <si>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</si>
  <si>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</si>
  <si>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</si>
  <si>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</si>
  <si>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</si>
  <si>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</si>
  <si>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</si>
  <si>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</si>
  <si>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</si>
  <si>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</si>
  <si>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</si>
  <si>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</si>
  <si>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</si>
  <si>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</si>
  <si>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</si>
  <si>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</si>
  <si>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</si>
  <si>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</si>
  <si>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</si>
  <si>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</si>
  <si>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</si>
  <si>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</si>
  <si>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</si>
  <si>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</si>
  <si>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</si>
  <si>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</si>
  <si>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</si>
  <si>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</si>
  <si>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</si>
  <si>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</si>
  <si>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</si>
  <si>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</si>
  <si>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</si>
  <si>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</si>
  <si>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</si>
  <si>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</si>
  <si>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</si>
  <si>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</si>
  <si>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</si>
  <si>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</si>
  <si>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</si>
  <si>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</si>
  <si>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</si>
  <si>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</si>
  <si>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</si>
  <si>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</si>
  <si>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</si>
  <si>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</si>
  <si>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</si>
  <si>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</si>
  <si>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</si>
  <si>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</si>
  <si>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</si>
  <si>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</si>
  <si>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</si>
  <si>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</si>
  <si>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</si>
  <si>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</si>
  <si>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</si>
  <si>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</si>
  <si>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</si>
  <si>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</si>
  <si>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</si>
  <si>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</si>
  <si>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</si>
  <si>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</si>
  <si>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</si>
  <si>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</si>
  <si>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</si>
  <si>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</si>
  <si>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</si>
  <si>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</si>
  <si>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</si>
  <si>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</si>
  <si>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</si>
  <si>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</si>
  <si>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</si>
  <si>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</si>
  <si>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</si>
  <si>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</si>
  <si>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</si>
  <si>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</si>
  <si>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</si>
  <si>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</si>
  <si>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</si>
  <si>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</si>
  <si>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</si>
  <si>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</si>
  <si>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</si>
  <si>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</si>
  <si>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</si>
  <si>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</si>
  <si>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</si>
  <si>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</si>
  <si>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</si>
  <si>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</si>
  <si>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</si>
  <si>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</si>
  <si>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</si>
  <si>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</si>
  <si>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</si>
  <si>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</si>
  <si>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</si>
  <si>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</si>
  <si>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</si>
  <si>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</si>
  <si>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</si>
  <si>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</si>
  <si>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</si>
  <si>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</si>
  <si>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</si>
  <si>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</si>
  <si>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</si>
  <si>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</si>
  <si>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</si>
  <si>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</si>
  <si>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</si>
  <si>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</si>
  <si>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</si>
  <si>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</si>
  <si>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</si>
  <si>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</si>
  <si>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</si>
  <si>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</si>
  <si>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</si>
  <si>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</si>
  <si>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</si>
  <si>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</si>
  <si>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</si>
  <si>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</si>
  <si>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</si>
  <si>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</si>
  <si>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</si>
  <si>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</si>
  <si>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</si>
  <si>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</si>
  <si>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</si>
  <si>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</si>
  <si>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</si>
  <si>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</si>
  <si>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</si>
  <si>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</si>
  <si>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</si>
  <si>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</si>
  <si>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</si>
  <si>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</si>
  <si>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</si>
  <si>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</si>
  <si>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</si>
  <si>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</si>
  <si>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</si>
  <si>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</si>
  <si>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</si>
  <si>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</si>
  <si>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</si>
  <si>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</si>
  <si>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</si>
  <si>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</si>
  <si>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</si>
  <si>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</si>
  <si>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</si>
  <si>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</si>
  <si>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</si>
  <si>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</si>
  <si>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</si>
  <si>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</si>
  <si>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</si>
  <si>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</si>
  <si>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</si>
  <si>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</si>
  <si>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</si>
  <si>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</si>
  <si>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</si>
  <si>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</si>
  <si>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</si>
  <si>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</si>
  <si>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</si>
  <si>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</si>
  <si>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</si>
  <si>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</si>
  <si>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</si>
  <si>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</si>
  <si>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</si>
  <si>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</si>
  <si>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</si>
  <si>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</si>
  <si>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</si>
  <si>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</si>
  <si>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</si>
  <si>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</si>
  <si>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</si>
  <si>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</si>
  <si>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</si>
  <si>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</si>
  <si>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</si>
  <si>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</si>
  <si>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</si>
  <si>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</si>
  <si>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</si>
  <si>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</si>
  <si>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</si>
  <si>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</si>
  <si>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</si>
  <si>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</si>
  <si>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</si>
  <si>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</si>
  <si>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</si>
  <si>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</si>
  <si>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</si>
  <si>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</si>
  <si>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</si>
  <si>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</si>
  <si>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</si>
  <si>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</si>
  <si>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</si>
  <si>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</si>
  <si>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</si>
  <si>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</si>
  <si>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</si>
  <si>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</si>
  <si>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</si>
  <si>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</si>
  <si>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</si>
  <si>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</si>
  <si>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</si>
  <si>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</si>
  <si>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</si>
  <si>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</si>
  <si>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</si>
  <si>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</si>
  <si>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</si>
  <si>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</si>
  <si>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</si>
  <si>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</si>
  <si>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</si>
  <si>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</si>
  <si>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</si>
  <si>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</si>
  <si>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</si>
  <si>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</si>
  <si>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</si>
  <si>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</si>
  <si>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</si>
  <si>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</si>
  <si>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</si>
  <si>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</si>
  <si>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</si>
  <si>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</si>
  <si>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</si>
  <si>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</si>
  <si>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</si>
  <si>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</si>
  <si>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</si>
  <si>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</si>
  <si>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</si>
  <si>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</si>
  <si>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</si>
  <si>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</si>
  <si>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</si>
  <si>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</si>
  <si>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</si>
  <si>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</si>
  <si>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</si>
  <si>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</si>
  <si>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</si>
  <si>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</si>
  <si>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</si>
  <si>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</si>
  <si>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</si>
  <si>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</si>
  <si>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</si>
  <si>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</si>
  <si>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</si>
  <si>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</si>
  <si>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</si>
  <si>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</si>
  <si>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</si>
  <si>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</si>
  <si>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</si>
  <si>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</si>
  <si>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</si>
  <si>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</si>
  <si>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</si>
  <si>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</si>
  <si>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</si>
  <si>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</si>
  <si>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</si>
  <si>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</si>
  <si>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</si>
  <si>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</si>
  <si>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</si>
  <si>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</si>
  <si>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</si>
  <si>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</si>
  <si>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</si>
  <si>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</si>
  <si>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</si>
  <si>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</si>
  <si>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</si>
  <si>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</si>
  <si>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</si>
  <si>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</si>
  <si>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</si>
  <si>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</si>
  <si>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</si>
  <si>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</si>
  <si>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</si>
  <si>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</si>
  <si>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</si>
  <si>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</si>
  <si>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</si>
  <si>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</si>
  <si>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</si>
  <si>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</si>
  <si>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</si>
  <si>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</si>
  <si>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</si>
  <si>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</si>
  <si>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</si>
  <si>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</si>
  <si>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</si>
  <si>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</si>
  <si>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</si>
  <si>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</si>
  <si>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</si>
  <si>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</si>
  <si>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</si>
  <si>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</si>
  <si>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</si>
  <si>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</si>
  <si>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</si>
  <si>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</si>
  <si>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</si>
  <si>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</si>
  <si>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</si>
  <si>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</si>
  <si>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</si>
  <si>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</si>
  <si>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</si>
  <si>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</si>
  <si>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</si>
  <si>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</si>
  <si>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</si>
  <si>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</si>
  <si>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</si>
  <si>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</si>
  <si>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</si>
  <si>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</si>
  <si>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</si>
  <si>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</si>
  <si>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</si>
  <si>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</si>
  <si>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</si>
  <si>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</si>
  <si>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</si>
  <si>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</si>
  <si>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</si>
  <si>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</si>
  <si>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</si>
  <si>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</si>
  <si>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</si>
  <si>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</si>
  <si>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</si>
  <si>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</si>
  <si>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</si>
  <si>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</si>
  <si>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</si>
  <si>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</si>
  <si>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</si>
  <si>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</si>
  <si>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</si>
  <si>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</si>
  <si>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</si>
  <si>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</si>
  <si>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</si>
  <si>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</si>
  <si>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</si>
  <si>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</si>
  <si>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</si>
  <si>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</si>
  <si>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</si>
  <si>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</si>
  <si>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</si>
  <si>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</si>
  <si>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</si>
  <si>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</si>
  <si>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</si>
  <si>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</si>
  <si>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</si>
  <si>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</si>
  <si>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</si>
  <si>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</si>
  <si>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</si>
  <si>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</si>
  <si>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</si>
  <si>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</si>
  <si>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</si>
  <si>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</si>
  <si>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</si>
  <si>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</si>
  <si>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</si>
  <si>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</si>
  <si>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</si>
  <si>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</si>
  <si>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</si>
  <si>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</si>
  <si>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</si>
  <si>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</si>
  <si>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</si>
  <si>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</si>
  <si>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</si>
  <si>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</si>
  <si>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</si>
  <si>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</si>
  <si>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</si>
  <si>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</si>
  <si>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</si>
  <si>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</si>
  <si>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</si>
  <si>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</si>
  <si>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</si>
  <si>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</si>
  <si>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</si>
  <si>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</si>
  <si>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</si>
  <si>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</si>
  <si>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</si>
  <si>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</si>
  <si>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</si>
  <si>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</si>
  <si>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</si>
  <si>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</si>
  <si>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</si>
  <si>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</si>
  <si>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</si>
  <si>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</si>
  <si>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</si>
  <si>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</si>
  <si>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</si>
  <si>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</si>
  <si>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</si>
  <si>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</si>
  <si>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</si>
  <si>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</si>
  <si>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</si>
  <si>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</si>
  <si>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</si>
  <si>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</si>
  <si>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</si>
  <si>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</si>
  <si>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</si>
  <si>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</si>
  <si>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</si>
  <si>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</si>
  <si>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</si>
  <si>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</si>
  <si>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</si>
  <si>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</si>
  <si>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</si>
  <si>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</si>
  <si>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</si>
  <si>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</si>
  <si>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</si>
  <si>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</si>
  <si>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</si>
  <si>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</si>
  <si>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</si>
  <si>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</si>
  <si>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</si>
  <si>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</si>
  <si>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</si>
  <si>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</si>
  <si>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</si>
  <si>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</si>
  <si>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</si>
  <si>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</si>
  <si>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</si>
  <si>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</si>
  <si>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</si>
  <si>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</si>
  <si>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</si>
  <si>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</si>
  <si>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</si>
  <si>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</si>
  <si>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</si>
  <si>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</si>
  <si>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</si>
  <si>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</si>
  <si>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</si>
  <si>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</si>
  <si>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</si>
  <si>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</si>
  <si>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</si>
  <si>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</si>
  <si>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</si>
  <si>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</si>
  <si>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</si>
  <si>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</si>
  <si>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</si>
  <si>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</si>
  <si>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</si>
  <si>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</si>
  <si>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</si>
  <si>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</si>
  <si>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</si>
  <si>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</si>
  <si>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</si>
  <si>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</si>
  <si>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</si>
  <si>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</si>
  <si>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</si>
  <si>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</si>
  <si>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</si>
  <si>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</si>
  <si>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</si>
  <si>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</si>
  <si>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</si>
  <si>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</si>
  <si>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</si>
  <si>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</si>
  <si>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</si>
  <si>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</si>
  <si>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</si>
  <si>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</si>
  <si>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</si>
  <si>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</si>
  <si>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</si>
  <si>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</si>
  <si>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</si>
  <si>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</si>
  <si>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</si>
  <si>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</si>
  <si>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</si>
  <si>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</si>
  <si>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</si>
  <si>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</si>
  <si>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</si>
  <si>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</si>
  <si>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</si>
  <si>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</si>
  <si>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</si>
  <si>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</si>
  <si>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</si>
  <si>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</si>
  <si>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</si>
  <si>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</si>
  <si>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</si>
  <si>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</si>
  <si>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</si>
  <si>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</si>
  <si>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</si>
  <si>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</si>
  <si>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</si>
  <si>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</si>
  <si>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</si>
  <si>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</si>
  <si>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</si>
  <si>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</si>
  <si>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</si>
  <si>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</si>
  <si>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</si>
  <si>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</si>
  <si>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</si>
  <si>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</si>
  <si>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</si>
  <si>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</si>
  <si>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</si>
  <si>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</si>
  <si>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</si>
  <si>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</si>
  <si>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</si>
  <si>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</si>
  <si>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</si>
  <si>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</si>
  <si>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</si>
  <si>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</si>
  <si>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</si>
  <si>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</si>
  <si>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</si>
  <si>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</si>
  <si>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</si>
  <si>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</si>
  <si>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</si>
  <si>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</si>
  <si>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</si>
  <si>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</si>
  <si>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</si>
  <si>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</si>
  <si>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</si>
  <si>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</si>
  <si>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</si>
  <si>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</si>
  <si>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</si>
  <si>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</si>
  <si>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</si>
  <si>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</si>
  <si>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</si>
  <si>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</si>
  <si>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</si>
  <si>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</si>
  <si>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</si>
  <si>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</si>
  <si>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</si>
  <si>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</si>
  <si>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</si>
  <si>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</si>
  <si>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</si>
  <si>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</si>
  <si>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</si>
  <si>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</si>
  <si>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</si>
  <si>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</si>
  <si>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</si>
  <si>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</si>
  <si>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</si>
  <si>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</si>
  <si>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</si>
  <si>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</si>
  <si>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</si>
  <si>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</si>
  <si>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</si>
  <si>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</si>
  <si>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</si>
  <si>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</si>
  <si>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</si>
  <si>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</si>
  <si>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</si>
  <si>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</si>
  <si>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</si>
  <si>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</si>
  <si>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</si>
  <si>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</si>
  <si>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</si>
  <si>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</si>
  <si>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</si>
  <si>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</si>
  <si>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</si>
  <si>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</si>
  <si>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</si>
  <si>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</si>
  <si>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</si>
  <si>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</si>
  <si>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</si>
  <si>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</si>
  <si>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</si>
  <si>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</si>
  <si>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</si>
  <si>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</si>
  <si>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</si>
  <si>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</si>
  <si>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</si>
  <si>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</si>
  <si>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</si>
  <si>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</si>
  <si>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</si>
  <si>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</si>
  <si>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</si>
  <si>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</si>
  <si>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</si>
  <si>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</si>
  <si>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</si>
  <si>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</si>
  <si>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</si>
  <si>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</si>
  <si>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</si>
  <si>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</si>
  <si>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</si>
  <si>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</si>
  <si>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</si>
  <si>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</si>
  <si>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</si>
  <si>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</si>
  <si>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</si>
  <si>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</si>
  <si>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</si>
  <si>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</si>
  <si>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</si>
  <si>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</si>
  <si>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</si>
  <si>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</si>
  <si>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</si>
  <si>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</si>
  <si>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</si>
  <si>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</si>
  <si>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</si>
  <si>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</si>
  <si>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</si>
  <si>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</si>
  <si>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</si>
  <si>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</si>
  <si>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</si>
  <si>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</si>
  <si>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</si>
  <si>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</si>
  <si>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</si>
  <si>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</si>
  <si>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</si>
  <si>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</si>
  <si>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</si>
  <si>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</si>
  <si>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</si>
  <si>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</si>
  <si>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</si>
  <si>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</si>
  <si>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</si>
  <si>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</si>
  <si>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</si>
  <si>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</si>
  <si>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</si>
  <si>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</si>
  <si>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</si>
  <si>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</si>
  <si>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</si>
  <si>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</si>
  <si>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</si>
  <si>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</si>
  <si>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</si>
  <si>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</si>
  <si>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</si>
  <si>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</si>
  <si>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</si>
  <si>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</si>
  <si>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</si>
  <si>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</si>
  <si>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</si>
  <si>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</si>
  <si>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</si>
  <si>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</si>
  <si>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</si>
  <si>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</si>
  <si>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</si>
  <si>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</si>
  <si>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</si>
  <si>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</si>
  <si>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</si>
  <si>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</si>
  <si>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</si>
  <si>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</si>
  <si>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</si>
  <si>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</si>
  <si>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</si>
  <si>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</si>
  <si>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</si>
  <si>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</si>
  <si>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</si>
  <si>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</si>
  <si>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</si>
  <si>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</si>
  <si>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</si>
  <si>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</si>
  <si>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</si>
  <si>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</si>
  <si>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</si>
  <si>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</si>
  <si>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</si>
  <si>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</si>
  <si>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</si>
  <si>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</si>
  <si>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</si>
  <si>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</si>
  <si>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</si>
  <si>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</si>
  <si>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</si>
  <si>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</si>
  <si>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</si>
  <si>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</si>
  <si>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</si>
  <si>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</si>
  <si>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</si>
  <si>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</si>
  <si>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</si>
  <si>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</si>
  <si>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</si>
  <si>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</si>
  <si>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</si>
  <si>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</si>
  <si>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</si>
  <si>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</si>
  <si>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</si>
  <si>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</si>
  <si>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</si>
  <si>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</si>
  <si>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</si>
  <si>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</si>
  <si>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</si>
  <si>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</si>
  <si>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</si>
  <si>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</si>
  <si>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</si>
  <si>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</si>
  <si>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</si>
  <si>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</si>
  <si>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</si>
  <si>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</si>
  <si>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</si>
  <si>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</si>
  <si>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</si>
  <si>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</si>
  <si>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</si>
  <si>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</si>
  <si>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</si>
  <si>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</si>
  <si>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</si>
  <si>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</si>
  <si>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</si>
  <si>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</si>
  <si>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</si>
  <si>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</si>
  <si>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</si>
  <si>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</si>
  <si>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</si>
  <si>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</si>
  <si>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</si>
  <si>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</si>
  <si>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</si>
  <si>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</si>
  <si>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</si>
  <si>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</si>
  <si>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</si>
  <si>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</si>
  <si>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</si>
  <si>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</si>
  <si>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</si>
  <si>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</si>
  <si>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</si>
  <si>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</si>
  <si>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</si>
  <si>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</si>
  <si>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</si>
  <si>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</si>
  <si>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</si>
  <si>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</si>
  <si>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</si>
  <si>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</si>
  <si>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</si>
  <si>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</si>
  <si>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</si>
  <si>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</si>
  <si>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</si>
  <si>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</si>
  <si>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</si>
  <si>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</si>
  <si>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</si>
  <si>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</si>
  <si>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</si>
  <si>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</si>
  <si>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</si>
  <si>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</si>
  <si>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</si>
  <si>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</si>
  <si>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</si>
  <si>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</si>
  <si>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</si>
  <si>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</si>
  <si>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</si>
  <si>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</si>
  <si>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</si>
  <si>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</si>
  <si>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</si>
  <si>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</si>
  <si>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</si>
  <si>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</si>
  <si>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</si>
  <si>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</si>
  <si>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</si>
  <si>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</si>
  <si>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</si>
  <si>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</si>
  <si>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</si>
  <si>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</si>
  <si>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</si>
  <si>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</si>
  <si>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</si>
  <si>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</si>
  <si>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</si>
  <si>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</si>
  <si>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</si>
  <si>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</si>
  <si>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</si>
  <si>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</si>
  <si>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</si>
  <si>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</si>
  <si>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</si>
  <si>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</si>
  <si>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</si>
  <si>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</si>
  <si>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</si>
  <si>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</si>
  <si>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</si>
  <si>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</si>
  <si>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</si>
  <si>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</si>
  <si>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</si>
  <si>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</si>
  <si>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</si>
  <si>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</si>
  <si>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</si>
  <si>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</si>
  <si>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</si>
  <si>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</si>
  <si>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</si>
  <si>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</si>
  <si>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</si>
  <si>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</si>
  <si>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</si>
  <si>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</si>
  <si>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</si>
  <si>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</si>
  <si>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</si>
  <si>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</si>
  <si>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</si>
  <si>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</si>
  <si>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</si>
  <si>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</si>
  <si>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</si>
  <si>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</si>
  <si>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</si>
  <si>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</si>
  <si>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</si>
  <si>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</si>
  <si>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</si>
  <si>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</si>
  <si>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</si>
  <si>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</si>
  <si>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</si>
  <si>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</si>
  <si>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</si>
  <si>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</si>
  <si>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</si>
  <si>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</si>
  <si>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</si>
  <si>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</si>
  <si>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</si>
  <si>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</si>
  <si>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</si>
  <si>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</si>
  <si>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</si>
  <si>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</si>
  <si>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</si>
  <si>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</si>
  <si>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</si>
  <si>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</si>
  <si>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</si>
  <si>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</si>
  <si>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</si>
  <si>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</si>
  <si>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</si>
  <si>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</si>
  <si>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</si>
  <si>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</si>
  <si>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</si>
  <si>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</si>
  <si>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</si>
  <si>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</si>
  <si>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</si>
  <si>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</si>
  <si>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</si>
  <si>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</si>
  <si>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</si>
  <si>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</si>
  <si>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</si>
  <si>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</si>
  <si>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</si>
  <si>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</si>
  <si>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</si>
  <si>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</si>
  <si>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</si>
  <si>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</si>
  <si>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</si>
  <si>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</si>
  <si>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</si>
  <si>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</si>
  <si>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</si>
  <si>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</si>
  <si>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</si>
  <si>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</si>
  <si>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</si>
  <si>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</si>
  <si>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</si>
  <si>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</si>
  <si>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</si>
  <si>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</si>
  <si>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</si>
  <si>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</si>
  <si>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</si>
  <si>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</si>
  <si>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</si>
  <si>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</si>
  <si>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</si>
  <si>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</si>
  <si>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</si>
  <si>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</si>
  <si>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</si>
  <si>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</si>
  <si>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</si>
  <si>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</si>
  <si>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</si>
  <si>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</si>
  <si>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</si>
  <si>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</si>
  <si>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</si>
  <si>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</si>
  <si>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</si>
  <si>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</si>
  <si>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</si>
  <si>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</si>
  <si>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</si>
  <si>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</si>
  <si>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</si>
  <si>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</si>
  <si>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</si>
  <si>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</si>
  <si>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</si>
  <si>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</si>
  <si>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</si>
  <si>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</si>
  <si>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</si>
  <si>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</si>
  <si>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</si>
  <si>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</si>
  <si>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</si>
  <si>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</si>
  <si>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</si>
  <si>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</si>
  <si>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</si>
  <si>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</si>
  <si>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</si>
  <si>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</si>
  <si>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</si>
  <si>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</si>
  <si>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</si>
  <si>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</si>
  <si>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</si>
  <si>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</si>
  <si>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</si>
  <si>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</si>
  <si>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</si>
  <si>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</si>
  <si>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</si>
  <si>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</si>
  <si>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</si>
  <si>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</si>
  <si>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</si>
  <si>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</si>
  <si>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</si>
  <si>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</si>
  <si>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</si>
  <si>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</si>
  <si>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</si>
  <si>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</si>
  <si>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</si>
  <si>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</si>
  <si>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</si>
  <si>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</si>
  <si>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</si>
  <si>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</si>
  <si>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</si>
  <si>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</si>
  <si>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</si>
  <si>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</si>
  <si>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</si>
  <si>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</si>
  <si>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</si>
  <si>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</si>
  <si>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</si>
  <si>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</si>
  <si>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</si>
  <si>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</si>
  <si>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</si>
  <si>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</si>
  <si>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</si>
  <si>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</si>
  <si>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</si>
  <si>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</si>
  <si>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</si>
  <si>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</si>
  <si>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</si>
  <si>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</si>
  <si>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</si>
  <si>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</si>
  <si>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</si>
  <si>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</si>
  <si>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</si>
  <si>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</si>
  <si>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</si>
  <si>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</si>
  <si>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</si>
  <si>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</si>
  <si>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</si>
  <si>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</si>
  <si>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</si>
  <si>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</si>
  <si>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</si>
  <si>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</si>
  <si>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</si>
  <si>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</si>
  <si>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</si>
  <si>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</si>
  <si>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</si>
  <si>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</si>
  <si>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</si>
  <si>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</si>
  <si>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</si>
  <si>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</si>
  <si>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</si>
  <si>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</si>
  <si>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</si>
  <si>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</si>
  <si>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</si>
  <si>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</si>
  <si>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</si>
  <si>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</si>
  <si>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</si>
  <si>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</si>
  <si>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</si>
  <si>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</si>
  <si>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</si>
  <si>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</si>
  <si>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</si>
  <si>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</si>
  <si>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</si>
  <si>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</si>
  <si>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</si>
  <si>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</si>
  <si>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</si>
  <si>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</si>
  <si>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</si>
  <si>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</si>
  <si>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</si>
  <si>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</si>
  <si>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</si>
  <si>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</si>
  <si>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</si>
  <si>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</si>
  <si>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</si>
  <si>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</si>
  <si>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</si>
  <si>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</si>
  <si>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</si>
  <si>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</si>
  <si>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</si>
  <si>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</si>
  <si>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</si>
  <si>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</si>
  <si>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</si>
  <si>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</si>
  <si>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</si>
  <si>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</si>
  <si>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</si>
  <si>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</si>
  <si>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</si>
  <si>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</si>
  <si>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</si>
  <si>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</si>
  <si>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</si>
  <si>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</si>
  <si>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</si>
  <si>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</si>
  <si>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</si>
  <si>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</si>
  <si>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</si>
  <si>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</si>
  <si>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</si>
  <si>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</si>
  <si>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</si>
  <si>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</si>
  <si>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</si>
  <si>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</si>
  <si>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</si>
  <si>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</si>
  <si>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</si>
  <si>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</si>
  <si>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</si>
  <si>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</si>
  <si>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</si>
  <si>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</si>
  <si>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</si>
  <si>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</si>
  <si>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</si>
  <si>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</si>
  <si>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</si>
  <si>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</si>
  <si>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</si>
  <si>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</si>
  <si>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</si>
  <si>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</si>
  <si>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</si>
  <si>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</si>
  <si>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</si>
  <si>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</si>
  <si>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</si>
  <si>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</si>
  <si>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</si>
  <si>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</si>
  <si>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</si>
  <si>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</si>
  <si>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</si>
  <si>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</si>
  <si>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</si>
  <si>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</si>
  <si>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</si>
  <si>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</si>
  <si>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</si>
  <si>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</si>
  <si>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</si>
  <si>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</si>
  <si>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</si>
  <si>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</si>
  <si>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</si>
  <si>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</si>
  <si>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</si>
  <si>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</si>
  <si>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</si>
  <si>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</si>
  <si>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</si>
  <si>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</si>
  <si>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</si>
  <si>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</si>
  <si>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</si>
  <si>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</si>
  <si>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</si>
  <si>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</si>
  <si>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</si>
  <si>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</si>
  <si>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</si>
  <si>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</si>
  <si>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</si>
  <si>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</si>
  <si>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</si>
  <si>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</si>
  <si>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</si>
  <si>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</si>
  <si>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</si>
  <si>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</si>
  <si>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</si>
  <si>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</si>
  <si>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</si>
  <si>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</si>
  <si>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</si>
  <si>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</si>
  <si>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</si>
  <si>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</si>
  <si>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</si>
  <si>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</si>
  <si>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</si>
  <si>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</si>
  <si>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</si>
  <si>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</si>
  <si>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</si>
  <si>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</si>
  <si>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</si>
  <si>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</si>
  <si>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</si>
  <si>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</si>
  <si>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</si>
  <si>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</si>
  <si>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</si>
  <si>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</si>
  <si>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</si>
  <si>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</si>
  <si>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</si>
  <si>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</si>
  <si>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</si>
  <si>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</si>
  <si>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</si>
  <si>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</si>
  <si>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</si>
  <si>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</si>
  <si>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</si>
  <si>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</si>
  <si>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</si>
  <si>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</si>
  <si>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</si>
  <si>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</si>
  <si>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</si>
  <si>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</si>
  <si>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</si>
  <si>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</si>
  <si>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</si>
  <si>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</si>
  <si>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</si>
  <si>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</si>
  <si>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</si>
  <si>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</si>
  <si>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</si>
  <si>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</si>
  <si>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</si>
  <si>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</si>
  <si>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</si>
  <si>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</si>
  <si>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</si>
  <si>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</si>
  <si>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</si>
  <si>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</si>
  <si>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</si>
  <si>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</si>
  <si>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</si>
  <si>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</si>
  <si>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</si>
  <si>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</si>
  <si>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</si>
  <si>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</si>
  <si>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</si>
  <si>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</si>
  <si>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</si>
  <si>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</si>
  <si>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</si>
  <si>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</si>
  <si>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</si>
  <si>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</si>
  <si>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</si>
  <si>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</si>
  <si>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</si>
  <si>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</si>
  <si>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</si>
  <si>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</si>
  <si>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</si>
  <si>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</si>
  <si>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</si>
  <si>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</si>
  <si>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</si>
  <si>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</si>
  <si>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</si>
  <si>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</si>
  <si>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</si>
  <si>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</si>
  <si>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</si>
  <si>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</si>
  <si>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</si>
  <si>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</si>
  <si>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</si>
  <si>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</si>
  <si>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</si>
  <si>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</si>
  <si>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</si>
  <si>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</si>
  <si>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</si>
  <si>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</si>
  <si>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</si>
  <si>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</si>
  <si>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</si>
  <si>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</si>
  <si>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</si>
  <si>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</si>
  <si>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</si>
  <si>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</si>
  <si>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</si>
  <si>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</si>
  <si>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</si>
  <si>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</si>
  <si>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</si>
  <si>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</si>
  <si>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</si>
  <si>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</si>
  <si>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</si>
  <si>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</si>
  <si>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</si>
  <si>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</si>
  <si>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</si>
  <si>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</si>
  <si>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</si>
  <si>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</si>
  <si>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</si>
  <si>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</si>
  <si>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</si>
  <si>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</si>
  <si>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</si>
  <si>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</si>
  <si>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</si>
  <si>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</si>
  <si>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</si>
  <si>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</si>
  <si>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</si>
  <si>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</si>
  <si>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</si>
  <si>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</si>
  <si>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</si>
  <si>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</si>
  <si>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</si>
  <si>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</si>
  <si>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</si>
  <si>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</si>
  <si>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</si>
  <si>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</si>
  <si>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</si>
  <si>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</si>
  <si>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</si>
  <si>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</si>
  <si>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</si>
  <si>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</si>
  <si>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</si>
  <si>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</si>
  <si>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</si>
  <si>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</si>
  <si>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</si>
  <si>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</si>
  <si>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</si>
  <si>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</si>
  <si>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</si>
  <si>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</si>
  <si>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</si>
  <si>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</si>
  <si>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</si>
  <si>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</si>
  <si>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</si>
  <si>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</si>
  <si>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</si>
  <si>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</si>
  <si>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</si>
  <si>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</si>
  <si>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</si>
  <si>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</si>
  <si>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</si>
  <si>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</si>
  <si>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</si>
  <si>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</si>
  <si>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</si>
  <si>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</si>
  <si>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</si>
  <si>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</si>
  <si>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</si>
  <si>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</si>
  <si>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</si>
  <si>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</si>
  <si>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</si>
  <si>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</si>
  <si>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</si>
  <si>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</si>
  <si>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</si>
  <si>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</si>
  <si>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</si>
  <si>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</si>
  <si>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</si>
  <si>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</si>
  <si>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</si>
  <si>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</si>
  <si>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</si>
  <si>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</si>
  <si>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</si>
  <si>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</si>
  <si>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</si>
  <si>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</si>
  <si>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</si>
  <si>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</si>
  <si>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</si>
  <si>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</si>
  <si>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</si>
  <si>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</si>
  <si>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</si>
  <si>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</si>
  <si>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</si>
  <si>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</si>
  <si>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</si>
  <si>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</si>
  <si>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</si>
  <si>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</si>
  <si>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</si>
  <si>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</si>
  <si>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</si>
  <si>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</si>
  <si>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</si>
  <si>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</si>
  <si>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</si>
  <si>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</si>
  <si>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</si>
  <si>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</si>
  <si>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</si>
  <si>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</si>
  <si>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</si>
  <si>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</si>
  <si>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</si>
  <si>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</si>
  <si>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</si>
  <si>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</si>
  <si>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</si>
  <si>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</si>
  <si>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</si>
  <si>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</si>
  <si>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</si>
  <si>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</si>
  <si>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</si>
  <si>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</si>
  <si>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</si>
  <si>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</si>
  <si>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</si>
  <si>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</si>
  <si>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</si>
  <si>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</si>
  <si>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</si>
  <si>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</si>
  <si>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</si>
  <si>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</si>
  <si>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</si>
  <si>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</si>
  <si>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</si>
  <si>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</si>
  <si>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</si>
  <si>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</si>
  <si>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</si>
  <si>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</si>
  <si>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</si>
  <si>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</si>
  <si>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</si>
  <si>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</si>
  <si>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</si>
  <si>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</si>
  <si>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</si>
  <si>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</si>
  <si>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</si>
  <si>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</si>
  <si>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</si>
  <si>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</si>
  <si>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</si>
  <si>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</si>
  <si>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</si>
  <si>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</si>
  <si>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</si>
  <si>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</si>
  <si>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</si>
  <si>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</si>
  <si>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</si>
  <si>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</si>
  <si>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</si>
  <si>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</si>
  <si>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</si>
  <si>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</si>
  <si>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</si>
  <si>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</si>
  <si>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</si>
  <si>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</si>
  <si>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</si>
  <si>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</si>
  <si>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</si>
  <si>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</si>
  <si>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</si>
  <si>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</si>
  <si>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</si>
  <si>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</si>
  <si>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</si>
  <si>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</si>
  <si>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</si>
  <si>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</si>
  <si>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</si>
  <si>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</si>
  <si>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</si>
  <si>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</si>
  <si>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</si>
  <si>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</si>
  <si>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</si>
  <si>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</si>
  <si>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</si>
  <si>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</si>
  <si>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</si>
  <si>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</si>
  <si>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</si>
  <si>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</si>
  <si>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</si>
  <si>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</si>
  <si>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</si>
  <si>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</si>
  <si>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</si>
  <si>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</si>
  <si>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</si>
  <si>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</si>
  <si>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</si>
  <si>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</si>
  <si>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</si>
  <si>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</si>
  <si>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</si>
  <si>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</si>
  <si>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</si>
  <si>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</si>
  <si>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</si>
  <si>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</si>
  <si>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</si>
  <si>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</si>
  <si>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</si>
  <si>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</si>
  <si>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</si>
  <si>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</si>
  <si>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</si>
  <si>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</si>
  <si>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</si>
  <si>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</si>
  <si>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</si>
  <si>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</si>
  <si>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</si>
  <si>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</si>
  <si>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</si>
  <si>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</si>
  <si>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</si>
  <si>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</si>
  <si>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</si>
  <si>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</si>
  <si>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</si>
  <si>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</si>
  <si>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</si>
  <si>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</si>
  <si>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</si>
  <si>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</si>
  <si>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</si>
  <si>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</si>
  <si>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</si>
  <si>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</si>
  <si>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</si>
  <si>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</si>
  <si>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</si>
  <si>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</si>
  <si>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</si>
  <si>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</si>
  <si>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</si>
  <si>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</si>
  <si>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</si>
  <si>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</si>
  <si>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</si>
  <si>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</si>
  <si>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</si>
  <si>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</si>
  <si>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</si>
  <si>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</si>
  <si>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</si>
  <si>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</si>
  <si>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</si>
  <si>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</si>
  <si>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</si>
  <si>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</si>
  <si>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</si>
  <si>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</si>
  <si>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</si>
  <si>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</si>
  <si>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</si>
  <si>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</si>
  <si>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</si>
  <si>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</si>
  <si>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</si>
  <si>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</si>
  <si>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</si>
  <si>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</si>
  <si>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</si>
  <si>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</si>
  <si>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</si>
  <si>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</si>
  <si>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</si>
  <si>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</si>
  <si>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</si>
  <si>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</si>
  <si>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</si>
  <si>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</si>
  <si>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</si>
  <si>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</si>
  <si>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</si>
  <si>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</si>
  <si>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</si>
  <si>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</si>
  <si>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</si>
  <si>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</si>
  <si>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</si>
  <si>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</si>
  <si>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</si>
  <si>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</si>
  <si>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</si>
  <si>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</si>
  <si>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</si>
  <si>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</si>
  <si>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</si>
  <si>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</si>
  <si>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</si>
  <si>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</si>
  <si>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</si>
  <si>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</si>
  <si>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</si>
  <si>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</si>
  <si>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</si>
  <si>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</si>
  <si>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</si>
  <si>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</si>
  <si>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</si>
  <si>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</si>
  <si>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</si>
  <si>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</si>
  <si>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</si>
  <si>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</si>
  <si>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</si>
  <si>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</si>
  <si>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</si>
  <si>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</si>
  <si>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</si>
  <si>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</si>
  <si>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</si>
  <si>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</si>
  <si>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</si>
  <si>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</si>
  <si>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</si>
  <si>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</si>
  <si>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</si>
  <si>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</si>
  <si>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</si>
  <si>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</si>
  <si>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</si>
  <si>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</si>
  <si>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</si>
  <si>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</si>
  <si>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</si>
  <si>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</si>
  <si>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</si>
  <si>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</si>
  <si>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</si>
  <si>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</si>
  <si>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</si>
  <si>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</si>
  <si>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</si>
  <si>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</si>
  <si>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</si>
  <si>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</si>
  <si>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</si>
  <si>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</si>
  <si>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</si>
  <si>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</si>
  <si>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</si>
  <si>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</si>
  <si>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</si>
  <si>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</si>
  <si>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</si>
  <si>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</si>
  <si>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</si>
  <si>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</si>
  <si>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</si>
  <si>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</si>
  <si>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</si>
  <si>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</si>
  <si>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</si>
  <si>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</si>
  <si>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</si>
  <si>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</si>
  <si>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</si>
  <si>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</si>
  <si>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</si>
  <si>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</si>
  <si>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</si>
  <si>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</si>
  <si>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</si>
  <si>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</si>
  <si>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</si>
  <si>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</si>
  <si>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</si>
  <si>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</si>
  <si>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</si>
  <si>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</si>
  <si>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</si>
  <si>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</si>
  <si>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</si>
  <si>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</si>
  <si>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</si>
  <si>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</si>
  <si>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</si>
  <si>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</si>
  <si>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</si>
  <si>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</si>
  <si>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</si>
  <si>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</si>
  <si>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</si>
  <si>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</si>
  <si>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</si>
  <si>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</si>
  <si>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</si>
  <si>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</si>
  <si>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</si>
  <si>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</si>
  <si>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</si>
  <si>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</si>
  <si>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</si>
  <si>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</si>
  <si>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</si>
  <si>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</si>
  <si>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</si>
  <si>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</si>
  <si>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</si>
  <si>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</si>
  <si>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</si>
  <si>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</si>
  <si>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</si>
  <si>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</si>
  <si>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</si>
  <si>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</si>
  <si>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</si>
  <si>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</si>
  <si>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</si>
  <si>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</si>
  <si>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</si>
  <si>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</si>
  <si>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</si>
  <si>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</si>
  <si>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</si>
  <si>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</si>
  <si>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</si>
  <si>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</si>
  <si>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</si>
  <si>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</si>
  <si>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</si>
  <si>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</si>
  <si>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</si>
  <si>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</si>
  <si>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</si>
  <si>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</si>
  <si>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</si>
  <si>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</si>
  <si>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</si>
  <si>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</si>
  <si>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</si>
  <si>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</si>
  <si>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</si>
  <si>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</si>
  <si>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</si>
  <si>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</si>
  <si>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</si>
  <si>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</si>
  <si>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</si>
  <si>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</si>
  <si>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</si>
  <si>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</si>
  <si>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</si>
  <si>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</si>
  <si>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</si>
  <si>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</si>
  <si>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</si>
  <si>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</si>
  <si>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</si>
  <si>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</si>
  <si>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</si>
  <si>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</si>
  <si>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</si>
  <si>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</si>
  <si>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</si>
  <si>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</si>
  <si>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</si>
  <si>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</si>
  <si>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</si>
  <si>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</si>
  <si>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</si>
  <si>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</si>
  <si>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</si>
  <si>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</si>
  <si>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</si>
  <si>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</si>
  <si>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</si>
  <si>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</si>
  <si>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</si>
  <si>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</si>
  <si>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</si>
  <si>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</si>
  <si>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</si>
  <si>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</si>
  <si>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</si>
  <si>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</si>
  <si>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</si>
  <si>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</si>
  <si>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</si>
  <si>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</si>
  <si>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</si>
  <si>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</si>
  <si>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</si>
  <si>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</si>
  <si>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</si>
  <si>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</si>
  <si>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</si>
  <si>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</si>
  <si>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</si>
  <si>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</si>
  <si>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</si>
  <si>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</si>
  <si>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</si>
  <si>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</si>
  <si>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</si>
  <si>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</si>
  <si>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</si>
  <si>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</si>
  <si>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</si>
  <si>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</si>
  <si>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</si>
  <si>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</si>
  <si>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</si>
  <si>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</si>
  <si>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</si>
  <si>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</si>
  <si>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</si>
  <si>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</si>
  <si>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</si>
  <si>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</si>
  <si>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</si>
  <si>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</si>
  <si>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</si>
  <si>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</si>
  <si>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</si>
  <si>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</si>
  <si>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</si>
  <si>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</si>
  <si>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</si>
  <si>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</si>
  <si>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</si>
  <si>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</si>
  <si>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</si>
  <si>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</si>
  <si>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</si>
  <si>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</si>
  <si>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</si>
  <si>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</si>
  <si>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</si>
  <si>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</si>
  <si>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</si>
  <si>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</si>
  <si>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</si>
  <si>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</si>
  <si>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</si>
  <si>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</si>
  <si>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</si>
  <si>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</si>
  <si>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</si>
  <si>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</si>
  <si>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</si>
  <si>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</si>
  <si>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</si>
  <si>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</si>
  <si>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</si>
  <si>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</si>
  <si>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</si>
  <si>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</si>
  <si>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</si>
  <si>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</si>
  <si>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</si>
  <si>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</si>
  <si>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</si>
  <si>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</si>
  <si>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</si>
  <si>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</si>
  <si>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</si>
  <si>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</si>
  <si>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</si>
  <si>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</si>
  <si>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</si>
  <si>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</si>
  <si>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</si>
  <si>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</si>
  <si>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</si>
  <si>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</si>
  <si>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</si>
  <si>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</si>
  <si>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</si>
  <si>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</si>
  <si>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</si>
  <si>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</si>
  <si>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</si>
  <si>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</si>
  <si>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</si>
  <si>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</si>
  <si>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</si>
  <si>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</si>
  <si>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</si>
  <si>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</si>
  <si>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</si>
  <si>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</si>
  <si>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</si>
  <si>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</si>
  <si>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</si>
  <si>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</si>
  <si>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</si>
  <si>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</si>
  <si>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</si>
  <si>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</si>
  <si>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</si>
  <si>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</si>
  <si>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</si>
  <si>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</si>
  <si>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</si>
  <si>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</si>
  <si>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</si>
  <si>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</si>
  <si>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</si>
  <si>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</si>
  <si>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</si>
  <si>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</si>
  <si>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</si>
  <si>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</si>
  <si>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</si>
  <si>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</si>
  <si>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</si>
  <si>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</si>
  <si>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</si>
  <si>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</si>
  <si>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</si>
  <si>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</si>
  <si>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</si>
  <si>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</si>
  <si>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</si>
  <si>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</si>
  <si>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</si>
  <si>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</si>
  <si>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</si>
  <si>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</si>
  <si>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</si>
  <si>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</si>
  <si>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</si>
  <si>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</si>
  <si>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</si>
  <si>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</si>
  <si>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</si>
  <si>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</si>
  <si>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</si>
  <si>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</si>
  <si>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</si>
  <si>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</si>
  <si>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</si>
  <si>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</si>
  <si>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</si>
  <si>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</si>
  <si>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</si>
  <si>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</si>
  <si>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</si>
  <si>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</si>
  <si>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</si>
  <si>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</si>
  <si>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</si>
  <si>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</si>
  <si>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</si>
  <si>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</si>
  <si>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</si>
  <si>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</si>
  <si>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</si>
  <si>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</si>
  <si>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</si>
  <si>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</si>
  <si>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</si>
  <si>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</si>
  <si>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</si>
  <si>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</si>
  <si>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</si>
  <si>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</si>
  <si>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</si>
  <si>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</si>
  <si>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</si>
  <si>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</si>
  <si>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</si>
  <si>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</si>
  <si>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</si>
  <si>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</si>
  <si>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</si>
  <si>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</si>
  <si>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</si>
  <si>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</si>
  <si>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</si>
  <si>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</si>
  <si>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</si>
  <si>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</si>
  <si>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</si>
  <si>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</si>
  <si>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</si>
  <si>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</si>
  <si>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</si>
  <si>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</si>
  <si>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</si>
  <si>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</si>
  <si>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</si>
  <si>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</si>
  <si>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</si>
  <si>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</si>
  <si>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</si>
  <si>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</si>
  <si>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</si>
  <si>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</si>
  <si>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</si>
  <si>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</si>
  <si>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</si>
  <si>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</si>
  <si>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</si>
  <si>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</si>
  <si>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</si>
  <si>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</si>
  <si>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</si>
  <si>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</si>
  <si>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</si>
  <si>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</si>
  <si>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</si>
  <si>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</si>
  <si>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</si>
  <si>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</si>
  <si>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</si>
  <si>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</si>
  <si>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</si>
  <si>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</si>
  <si>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</si>
  <si>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</si>
  <si>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</si>
  <si>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</si>
  <si>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</si>
  <si>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</si>
  <si>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</si>
  <si>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</si>
  <si>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</si>
  <si>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</si>
  <si>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</si>
  <si>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</si>
  <si>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</si>
  <si>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</si>
  <si>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</si>
  <si>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</si>
  <si>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</si>
  <si>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</si>
  <si>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</si>
  <si>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</si>
  <si>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</si>
  <si>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</si>
  <si>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</si>
  <si>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</si>
  <si>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</si>
  <si>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</si>
  <si>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</si>
  <si>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</si>
  <si>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</si>
  <si>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</si>
  <si>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</si>
  <si>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</si>
  <si>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</si>
  <si>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</si>
  <si>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</si>
  <si>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</si>
  <si>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</si>
  <si>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</si>
  <si>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</si>
  <si>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</si>
  <si>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</si>
  <si>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</si>
  <si>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</si>
  <si>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</si>
  <si>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</si>
  <si>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</si>
  <si>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</si>
  <si>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</si>
  <si>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</si>
  <si>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</si>
  <si>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</si>
  <si>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</si>
  <si>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</si>
  <si>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</si>
  <si>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</si>
  <si>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</si>
  <si>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</si>
  <si>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</si>
  <si>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</si>
  <si>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</si>
  <si>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</si>
  <si>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</si>
  <si>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</si>
  <si>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</si>
  <si>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</si>
  <si>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</si>
  <si>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</si>
  <si>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</si>
  <si>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</si>
  <si>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</si>
  <si>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</si>
  <si>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</si>
  <si>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</si>
  <si>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</si>
  <si>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</si>
  <si>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</si>
  <si>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</si>
  <si>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</si>
  <si>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</si>
  <si>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</si>
  <si>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</si>
  <si>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</si>
  <si>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</si>
  <si>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</si>
  <si>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</si>
  <si>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</si>
  <si>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</si>
  <si>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</si>
  <si>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</si>
  <si>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</si>
  <si>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</si>
  <si>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</si>
  <si>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</si>
  <si>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</si>
  <si>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</si>
  <si>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</si>
  <si>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</si>
  <si>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</si>
  <si>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</si>
  <si>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</si>
  <si>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</si>
  <si>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</si>
  <si>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</si>
  <si>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</si>
  <si>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</si>
  <si>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</si>
  <si>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</si>
  <si>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</si>
  <si>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</si>
  <si>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</si>
  <si>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</si>
  <si>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</si>
  <si>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</si>
  <si>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</si>
  <si>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</si>
  <si>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</si>
  <si>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</si>
  <si>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</si>
  <si>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</si>
  <si>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</si>
  <si>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</si>
  <si>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</si>
  <si>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</si>
  <si>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</si>
  <si>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</si>
  <si>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</si>
  <si>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</si>
  <si>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</si>
  <si>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</si>
  <si>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</si>
  <si>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</si>
  <si>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</si>
  <si>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</si>
  <si>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</si>
  <si>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</si>
  <si>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</si>
  <si>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</si>
  <si>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</si>
  <si>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</si>
  <si>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</si>
  <si>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</si>
  <si>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</si>
  <si>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</si>
  <si>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</si>
  <si>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</si>
  <si>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</si>
  <si>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</si>
  <si>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</si>
  <si>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</si>
  <si>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</si>
  <si>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</si>
  <si>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</si>
  <si>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</si>
  <si>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</si>
  <si>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</si>
  <si>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</si>
  <si>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</si>
  <si>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</si>
  <si>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</si>
  <si>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</si>
  <si>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</si>
  <si>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</si>
  <si>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</si>
  <si>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</si>
  <si>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</si>
  <si>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</si>
  <si>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</si>
  <si>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</si>
  <si>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</si>
  <si>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</si>
  <si>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</si>
  <si>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</si>
  <si>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</si>
  <si>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</si>
  <si>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</si>
  <si>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</si>
  <si>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</si>
  <si>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</si>
  <si>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</si>
  <si>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</si>
  <si>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</si>
  <si>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</si>
  <si>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</si>
  <si>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</si>
  <si>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</si>
  <si>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</si>
  <si>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</si>
  <si>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</si>
  <si>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</si>
  <si>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</si>
  <si>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</si>
  <si>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</si>
  <si>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</si>
  <si>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</si>
  <si>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</si>
  <si>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</si>
  <si>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</si>
  <si>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</si>
  <si>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</si>
  <si>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</si>
  <si>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</si>
  <si>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</si>
  <si>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</si>
  <si>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</si>
  <si>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</si>
  <si>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</si>
  <si>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</si>
  <si>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</si>
  <si>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</si>
  <si>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</si>
  <si>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</si>
  <si>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</si>
  <si>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</si>
  <si>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</si>
  <si>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</si>
  <si>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</si>
  <si>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</si>
  <si>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</si>
  <si>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</si>
  <si>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</si>
  <si>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</si>
  <si>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</si>
  <si>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</si>
  <si>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</si>
  <si>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</si>
  <si>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</si>
  <si>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</si>
  <si>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</si>
  <si>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</si>
  <si>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</si>
  <si>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</si>
  <si>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</si>
  <si>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</si>
  <si>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</si>
  <si>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</si>
  <si>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</si>
  <si>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</si>
  <si>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</si>
  <si>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</si>
  <si>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</si>
  <si>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</si>
  <si>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</si>
  <si>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</si>
  <si>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</si>
  <si>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</si>
  <si>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</si>
  <si>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</si>
  <si>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</si>
  <si>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</si>
  <si>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</si>
  <si>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</si>
  <si>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</si>
  <si>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</si>
  <si>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</si>
  <si>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</si>
  <si>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</si>
  <si>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</si>
  <si>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</si>
  <si>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</si>
  <si>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</si>
  <si>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</si>
  <si>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</si>
  <si>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</si>
  <si>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</si>
  <si>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</si>
  <si>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</si>
  <si>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</si>
  <si>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</si>
  <si>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</si>
  <si>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</si>
  <si>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</si>
  <si>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</si>
  <si>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</si>
  <si>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</si>
  <si>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</si>
  <si>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</si>
  <si>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</si>
  <si>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</si>
  <si>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</si>
  <si>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</si>
  <si>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</si>
  <si>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</si>
  <si>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</si>
  <si>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</si>
  <si>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</si>
  <si>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</si>
  <si>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</si>
  <si>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</si>
  <si>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</si>
  <si>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</si>
  <si>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</si>
  <si>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</si>
  <si>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</si>
  <si>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</si>
  <si>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</si>
  <si>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</si>
  <si>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</si>
  <si>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</si>
  <si>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</si>
  <si>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</si>
  <si>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</si>
  <si>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</si>
  <si>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</si>
  <si>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</si>
  <si>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</si>
  <si>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</si>
  <si>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</si>
  <si>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</si>
  <si>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</si>
  <si>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</si>
  <si>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</si>
  <si>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</si>
  <si>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</si>
  <si>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</si>
  <si>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</si>
  <si>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</si>
  <si>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</si>
  <si>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</si>
  <si>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</si>
  <si>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</si>
  <si>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</si>
  <si>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</si>
  <si>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</si>
  <si>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</si>
  <si>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</si>
  <si>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</si>
  <si>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</si>
  <si>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</si>
  <si>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</si>
  <si>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</si>
  <si>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</si>
  <si>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</si>
  <si>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</si>
  <si>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</si>
  <si>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</si>
  <si>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</si>
  <si>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</si>
  <si>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</si>
  <si>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</si>
  <si>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</si>
  <si>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</si>
  <si>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</si>
  <si>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</si>
  <si>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</si>
  <si>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</si>
  <si>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</si>
  <si>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</si>
  <si>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</si>
  <si>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</si>
  <si>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</si>
  <si>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</si>
  <si>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</si>
  <si>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</si>
  <si>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</si>
  <si>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</si>
  <si>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</si>
  <si>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</si>
  <si>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</si>
  <si>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</si>
  <si>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</si>
  <si>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</si>
  <si>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</si>
  <si>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</si>
  <si>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</si>
  <si>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</si>
  <si>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</si>
  <si>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</si>
  <si>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</si>
  <si>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</si>
  <si>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</si>
  <si>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</si>
  <si>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</si>
  <si>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</si>
  <si>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</si>
  <si>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</si>
  <si>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</si>
  <si>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</si>
  <si>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</si>
  <si>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</si>
  <si>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</si>
  <si>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</si>
  <si>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</si>
  <si>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</si>
  <si>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</si>
  <si>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</si>
  <si>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</si>
  <si>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</si>
  <si>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</si>
  <si>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</si>
  <si>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</si>
  <si>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</si>
  <si>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</si>
  <si>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</si>
  <si>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</si>
  <si>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</si>
  <si>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</si>
  <si>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</si>
  <si>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</si>
  <si>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</si>
  <si>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</si>
  <si>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</si>
  <si>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</si>
  <si>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</si>
  <si>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</si>
  <si>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</si>
  <si>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</si>
  <si>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</si>
  <si>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</si>
  <si>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</si>
  <si>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</si>
  <si>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</si>
  <si>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</si>
  <si>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</si>
  <si>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</si>
  <si>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</si>
  <si>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</si>
  <si>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</si>
  <si>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</si>
  <si>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</si>
  <si>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</si>
  <si>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</si>
  <si>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</si>
  <si>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</si>
  <si>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</si>
  <si>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</si>
  <si>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</si>
  <si>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</si>
  <si>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</si>
  <si>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</si>
  <si>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</si>
  <si>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</si>
  <si>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</si>
  <si>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</si>
  <si>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</si>
  <si>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</si>
  <si>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</si>
  <si>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</si>
  <si>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</si>
  <si>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</si>
  <si>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</si>
  <si>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</si>
  <si>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</si>
  <si>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</si>
  <si>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</si>
  <si>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</si>
  <si>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</si>
  <si>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</si>
  <si>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</si>
  <si>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</si>
  <si>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</si>
  <si>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</si>
  <si>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</si>
  <si>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</si>
  <si>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</si>
  <si>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</si>
  <si>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</si>
  <si>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</si>
  <si>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</si>
  <si>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</si>
  <si>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</si>
  <si>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</si>
  <si>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</si>
  <si>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</si>
  <si>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</si>
  <si>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</si>
  <si>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</si>
  <si>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</si>
  <si>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</si>
  <si>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</si>
  <si>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</si>
  <si>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</si>
  <si>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</si>
  <si>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</si>
  <si>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</si>
  <si>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</si>
  <si>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</si>
  <si>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</si>
  <si>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</si>
  <si>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</si>
  <si>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</si>
  <si>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</si>
  <si>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</si>
  <si>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</si>
  <si>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</si>
  <si>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</si>
  <si>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</si>
  <si>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</si>
  <si>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</si>
  <si>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</si>
  <si>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</si>
  <si>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</si>
  <si>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</si>
  <si>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</si>
  <si>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</si>
  <si>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</si>
  <si>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</si>
  <si>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</si>
  <si>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</si>
  <si>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</si>
  <si>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</si>
  <si>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</si>
  <si>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</si>
  <si>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</si>
  <si>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</si>
  <si>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</si>
  <si>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</si>
  <si>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</si>
  <si>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</si>
  <si>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</si>
  <si>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</si>
  <si>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</si>
  <si>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</si>
  <si>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</si>
  <si>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</si>
  <si>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</si>
  <si>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</si>
  <si>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</si>
  <si>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</si>
  <si>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</si>
  <si>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</si>
  <si>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</si>
  <si>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</si>
  <si>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</si>
  <si>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</si>
  <si>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</si>
  <si>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</si>
  <si>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</si>
  <si>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</si>
  <si>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</si>
  <si>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</si>
  <si>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</si>
  <si>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</si>
  <si>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</si>
  <si>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</si>
  <si>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</si>
  <si>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</si>
  <si>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</si>
  <si>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</si>
  <si>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</si>
  <si>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</si>
  <si>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</si>
  <si>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</si>
  <si>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</si>
  <si>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</si>
  <si>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</si>
  <si>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</si>
  <si>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</si>
  <si>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</si>
  <si>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</si>
  <si>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</si>
  <si>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</si>
  <si>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</si>
  <si>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</si>
  <si>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</si>
  <si>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</si>
  <si>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</si>
  <si>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</si>
  <si>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</si>
  <si>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</si>
  <si>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</si>
  <si>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</si>
  <si>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</si>
  <si>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</si>
  <si>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</si>
  <si>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</si>
  <si>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</si>
  <si>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</si>
  <si>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</si>
  <si>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</si>
  <si>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</si>
  <si>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</si>
  <si>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</si>
  <si>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</si>
  <si>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</si>
  <si>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</si>
  <si>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</si>
  <si>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</si>
  <si>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</si>
  <si>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</si>
  <si>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</si>
  <si>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</si>
  <si>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</si>
  <si>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</si>
  <si>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</si>
  <si>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</si>
  <si>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</si>
  <si>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</si>
  <si>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</si>
  <si>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</si>
  <si>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</si>
  <si>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</si>
  <si>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</si>
  <si>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</si>
  <si>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</si>
  <si>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</si>
  <si>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</si>
  <si>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</si>
  <si>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</si>
  <si>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</si>
  <si>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</si>
  <si>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</si>
  <si>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</si>
  <si>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</si>
  <si>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</si>
  <si>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</si>
  <si>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</si>
  <si>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</si>
  <si>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</si>
  <si>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</si>
  <si>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</si>
  <si>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</si>
  <si>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</si>
  <si>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</si>
  <si>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</si>
  <si>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</si>
  <si>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</si>
  <si>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</si>
  <si>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</si>
  <si>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</si>
  <si>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</si>
  <si>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</si>
  <si>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</si>
  <si>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</si>
  <si>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</si>
  <si>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</si>
  <si>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</si>
  <si>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</si>
  <si>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</si>
  <si>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</si>
  <si>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</si>
  <si>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</si>
  <si>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</si>
  <si>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</si>
  <si>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</si>
  <si>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</si>
  <si>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</si>
  <si>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</si>
  <si>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</si>
  <si>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</si>
  <si>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</si>
  <si>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</si>
  <si>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</si>
  <si>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</si>
  <si>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</si>
  <si>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</si>
  <si>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</si>
  <si>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</si>
  <si>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</si>
  <si>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</si>
  <si>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</si>
  <si>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</si>
  <si>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</si>
  <si>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</si>
  <si>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</si>
  <si>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</si>
  <si>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</si>
  <si>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</si>
  <si>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</si>
  <si>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</si>
  <si>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</si>
  <si>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</si>
  <si>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</si>
  <si>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</si>
  <si>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</si>
  <si>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</si>
  <si>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</si>
  <si>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</si>
  <si>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</si>
  <si>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</si>
  <si>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</si>
  <si>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</si>
  <si>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</si>
  <si>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</si>
  <si>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</si>
  <si>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</si>
  <si>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</si>
  <si>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</si>
  <si>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</si>
  <si>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</si>
  <si>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</si>
  <si>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</si>
  <si>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</si>
  <si>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</si>
  <si>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</si>
  <si>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</si>
  <si>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</si>
  <si>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</si>
  <si>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</si>
  <si>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</si>
  <si>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</si>
  <si>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</si>
  <si>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</si>
  <si>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</si>
  <si>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</si>
  <si>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</si>
  <si>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</si>
  <si>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</si>
  <si>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</si>
  <si>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</si>
  <si>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</si>
  <si>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</si>
  <si>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</si>
  <si>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</si>
  <si>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</si>
  <si>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</si>
  <si>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</si>
  <si>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</si>
  <si>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</si>
  <si>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</si>
  <si>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</si>
  <si>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</si>
  <si>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</si>
  <si>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</si>
  <si>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</si>
  <si>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</si>
  <si>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</si>
  <si>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</si>
  <si>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</si>
  <si>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</si>
  <si>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</si>
  <si>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</si>
  <si>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</si>
  <si>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</si>
  <si>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</si>
  <si>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</si>
  <si>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</si>
  <si>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</si>
  <si>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</si>
  <si>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</si>
  <si>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</si>
  <si>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</si>
  <si>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</si>
  <si>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</si>
  <si>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</si>
  <si>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</si>
  <si>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</si>
  <si>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</si>
  <si>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</si>
  <si>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</si>
  <si>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</si>
  <si>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</si>
  <si>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</si>
  <si>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</si>
  <si>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</si>
  <si>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</si>
  <si>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</si>
  <si>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</si>
  <si>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</si>
  <si>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</si>
  <si>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</si>
  <si>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</si>
  <si>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</si>
  <si>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</si>
  <si>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</si>
  <si>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</si>
  <si>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</si>
  <si>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</si>
  <si>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</si>
  <si>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</si>
  <si>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</si>
  <si>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</si>
  <si>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</si>
  <si>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</si>
  <si>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</si>
  <si>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</si>
  <si>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</si>
  <si>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</si>
  <si>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</si>
  <si>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</si>
  <si>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</si>
  <si>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</si>
  <si>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</si>
  <si>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</si>
  <si>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</si>
  <si>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</si>
  <si>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</si>
  <si>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</si>
  <si>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</si>
  <si>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</si>
  <si>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</si>
  <si>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</si>
  <si>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</si>
  <si>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</si>
  <si>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</si>
  <si>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</si>
  <si>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</si>
  <si>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</si>
  <si>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</si>
  <si>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</si>
  <si>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</si>
  <si>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</si>
  <si>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</si>
  <si>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</si>
  <si>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</si>
  <si>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</si>
  <si>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</si>
  <si>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</si>
  <si>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</si>
  <si>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</si>
  <si>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</si>
  <si>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</si>
  <si>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</si>
  <si>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</si>
  <si>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</si>
  <si>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</si>
  <si>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</si>
  <si>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</si>
  <si>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</si>
  <si>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</si>
  <si>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</si>
  <si>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</si>
  <si>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</si>
  <si>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</si>
  <si>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</si>
  <si>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</si>
  <si>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</si>
  <si>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</si>
  <si>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</si>
  <si>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</si>
  <si>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</si>
  <si>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</si>
  <si>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</si>
  <si>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</si>
  <si>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</si>
  <si>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</si>
  <si>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</si>
  <si>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</si>
  <si>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</si>
  <si>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</si>
  <si>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</si>
  <si>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</si>
  <si>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</si>
  <si>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</si>
  <si>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</si>
  <si>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</si>
  <si>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</si>
  <si>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</si>
  <si>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</si>
  <si>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</si>
  <si>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</si>
  <si>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</si>
  <si>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</si>
  <si>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</si>
  <si>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</si>
  <si>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</si>
  <si>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</si>
  <si>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</si>
  <si>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</si>
  <si>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</si>
  <si>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</si>
  <si>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</si>
  <si>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</si>
  <si>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</si>
  <si>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</si>
  <si>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</si>
  <si>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</si>
  <si>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</si>
  <si>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</si>
  <si>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</si>
  <si>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</si>
  <si>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</si>
  <si>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</si>
  <si>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</si>
  <si>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</si>
  <si>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</si>
  <si>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</si>
  <si>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</si>
  <si>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</si>
  <si>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</si>
  <si>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</si>
  <si>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</si>
  <si>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</si>
  <si>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</si>
  <si>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</si>
  <si>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</si>
  <si>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</si>
  <si>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</si>
  <si>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</si>
  <si>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</si>
  <si>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</si>
  <si>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</si>
  <si>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</si>
  <si>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</si>
  <si>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</si>
  <si>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</si>
  <si>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</si>
  <si>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</si>
  <si>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</si>
  <si>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</si>
  <si>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</si>
  <si>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</si>
  <si>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</si>
  <si>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</si>
  <si>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</si>
  <si>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</si>
  <si>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</si>
  <si>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</si>
  <si>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</si>
  <si>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</si>
  <si>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</si>
  <si>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</si>
  <si>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</si>
  <si>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</si>
  <si>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</si>
  <si>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</si>
  <si>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</si>
  <si>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</si>
  <si>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</si>
  <si>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</si>
  <si>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</si>
  <si>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</si>
  <si>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</si>
  <si>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</si>
  <si>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</si>
  <si>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</si>
  <si>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</si>
  <si>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</si>
  <si>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</si>
  <si>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</si>
  <si>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</si>
  <si>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</si>
  <si>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</si>
  <si>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</si>
  <si>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</si>
  <si>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</si>
  <si>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</si>
  <si>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</si>
  <si>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</si>
  <si>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</si>
  <si>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</si>
  <si>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</si>
  <si>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</si>
  <si>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</si>
  <si>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</si>
  <si>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</si>
  <si>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</si>
  <si>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</si>
  <si>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</si>
  <si>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</si>
  <si>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</si>
  <si>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</si>
  <si>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</si>
  <si>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</si>
  <si>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</si>
  <si>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</si>
  <si>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</si>
  <si>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</si>
  <si>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</si>
  <si>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</si>
  <si>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</si>
  <si>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</si>
  <si>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</si>
  <si>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</si>
  <si>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</si>
  <si>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</si>
  <si>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</si>
  <si>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</si>
  <si>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</si>
  <si>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</si>
  <si>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</si>
  <si>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</si>
  <si>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</si>
  <si>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</si>
  <si>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</si>
  <si>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</si>
  <si>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</si>
  <si>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</si>
  <si>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</si>
  <si>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</si>
  <si>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</si>
  <si>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</si>
  <si>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</si>
  <si>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</si>
  <si>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</si>
  <si>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</si>
  <si>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</si>
  <si>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</si>
  <si>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</si>
  <si>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</si>
  <si>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</si>
  <si>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</si>
  <si>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</si>
  <si>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</si>
  <si>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</si>
  <si>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</si>
  <si>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</si>
  <si>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</si>
  <si>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</si>
  <si>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</si>
  <si>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</si>
  <si>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</si>
  <si>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</si>
  <si>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</si>
  <si>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</si>
  <si>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</si>
  <si>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</si>
  <si>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</si>
  <si>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</si>
  <si>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</si>
  <si>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</si>
  <si>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</si>
  <si>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</si>
  <si>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</si>
  <si>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</si>
  <si>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</si>
  <si>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</si>
  <si>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</si>
  <si>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</si>
  <si>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</si>
  <si>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</si>
  <si>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</si>
  <si>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</si>
  <si>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</si>
  <si>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</si>
  <si>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</si>
  <si>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</si>
  <si>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</si>
  <si>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</si>
  <si>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</si>
  <si>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</si>
  <si>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</si>
  <si>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</si>
  <si>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</si>
  <si>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</si>
  <si>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</si>
  <si>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</si>
  <si>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</si>
  <si>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</si>
  <si>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</si>
  <si>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</si>
  <si>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</si>
  <si>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</si>
  <si>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</si>
  <si>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</si>
  <si>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</si>
  <si>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</si>
  <si>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</si>
  <si>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</si>
  <si>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</si>
  <si>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</si>
  <si>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</si>
  <si>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</si>
  <si>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</si>
  <si>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</si>
  <si>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</si>
  <si>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</si>
  <si>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</si>
  <si>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</si>
  <si>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</si>
  <si>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</si>
  <si>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</si>
  <si>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</si>
  <si>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</si>
  <si>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</si>
  <si>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</si>
  <si>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</si>
  <si>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</si>
  <si>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</si>
  <si>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</si>
  <si>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</si>
  <si>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</si>
  <si>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</si>
  <si>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</si>
  <si>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</si>
  <si>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</si>
  <si>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</si>
  <si>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</si>
  <si>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</si>
  <si>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</si>
  <si>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</si>
  <si>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</si>
  <si>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</si>
  <si>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</si>
  <si>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</si>
  <si>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</si>
  <si>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</si>
  <si>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</si>
  <si>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</si>
  <si>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</si>
  <si>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</si>
  <si>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</si>
  <si>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</si>
  <si>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</si>
  <si>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</si>
  <si>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</si>
  <si>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</si>
  <si>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</si>
  <si>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</si>
  <si>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</si>
  <si>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</si>
  <si>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</si>
  <si>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</si>
  <si>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</si>
  <si>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</si>
  <si>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</si>
  <si>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</si>
  <si>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</si>
  <si>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</si>
  <si>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</si>
  <si>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</si>
  <si>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</si>
  <si>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</si>
  <si>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</si>
  <si>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</si>
  <si>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</si>
  <si>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</si>
  <si>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</si>
  <si>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</si>
  <si>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</si>
  <si>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</si>
  <si>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</si>
  <si>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</si>
  <si>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</si>
  <si>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</si>
  <si>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</si>
  <si>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</si>
  <si>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</si>
  <si>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</si>
  <si>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</si>
  <si>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</si>
  <si>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</si>
  <si>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</si>
  <si>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</si>
  <si>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</si>
  <si>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</si>
  <si>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</si>
  <si>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</si>
  <si>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</si>
  <si>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</si>
  <si>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</si>
  <si>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</si>
  <si>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</si>
  <si>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</si>
  <si>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</si>
  <si>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</si>
  <si>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</si>
  <si>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</si>
  <si>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</si>
  <si>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</si>
  <si>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</si>
  <si>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</si>
  <si>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</si>
  <si>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</si>
  <si>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</si>
  <si>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</si>
  <si>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</si>
  <si>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</si>
  <si>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</si>
  <si>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</si>
  <si>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</si>
  <si>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</si>
  <si>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</si>
  <si>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</si>
  <si>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</si>
  <si>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</si>
  <si>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</si>
  <si>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</si>
  <si>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</si>
  <si>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</si>
  <si>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</si>
  <si>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</si>
  <si>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</si>
  <si>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</si>
  <si>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</si>
  <si>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</si>
  <si>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</si>
  <si>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</si>
  <si>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</si>
  <si>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</si>
  <si>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</si>
  <si>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</si>
  <si>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</si>
  <si>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</si>
  <si>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</si>
  <si>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</si>
  <si>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</si>
  <si>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</si>
  <si>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</si>
  <si>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</si>
  <si>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</si>
  <si>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</si>
  <si>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</si>
  <si>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</si>
  <si>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</si>
  <si>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</si>
  <si>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</si>
  <si>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</si>
  <si>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</si>
  <si>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</si>
  <si>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</si>
  <si>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</si>
  <si>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</si>
  <si>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</si>
  <si>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</si>
  <si>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</si>
  <si>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</si>
  <si>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</si>
  <si>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</si>
  <si>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</si>
  <si>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</si>
  <si>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</si>
  <si>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</si>
  <si>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</si>
  <si>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</si>
  <si>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</si>
  <si>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</si>
  <si>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</si>
  <si>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</si>
  <si>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</si>
  <si>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</si>
  <si>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</si>
  <si>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</si>
  <si>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</si>
  <si>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</si>
  <si>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</si>
  <si>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</si>
  <si>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</si>
  <si>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</si>
  <si>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</si>
  <si>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</si>
  <si>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</si>
  <si>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</si>
  <si>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</si>
  <si>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</si>
  <si>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</si>
  <si>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</si>
  <si>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</si>
  <si>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</si>
  <si>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</si>
  <si>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</si>
  <si>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</si>
  <si>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</si>
  <si>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</si>
  <si>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</si>
  <si>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</si>
  <si>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</si>
  <si>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</si>
  <si>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</si>
  <si>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</si>
  <si>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</si>
  <si>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</si>
  <si>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</si>
  <si>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</si>
  <si>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</si>
  <si>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</si>
  <si>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</si>
  <si>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</si>
  <si>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</si>
  <si>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</si>
  <si>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</si>
  <si>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</si>
  <si>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</si>
  <si>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</si>
  <si>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</si>
  <si>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</si>
  <si>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</si>
  <si>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</si>
  <si>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</si>
  <si>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</si>
  <si>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</si>
  <si>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</si>
  <si>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</si>
  <si>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</si>
  <si>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</si>
  <si>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</si>
  <si>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</si>
  <si>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</si>
  <si>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</si>
  <si>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</si>
  <si>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</si>
  <si>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</si>
  <si>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</si>
  <si>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</si>
  <si>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</si>
  <si>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</si>
  <si>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</si>
  <si>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</si>
  <si>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</si>
  <si>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</si>
  <si>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</si>
  <si>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</si>
  <si>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</si>
  <si>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</si>
  <si>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</si>
  <si>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</si>
  <si>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</si>
  <si>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</si>
  <si>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</si>
  <si>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</si>
  <si>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</si>
  <si>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</si>
  <si>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</si>
  <si>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</si>
  <si>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</si>
  <si>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</si>
  <si>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</si>
  <si>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</si>
  <si>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</si>
  <si>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</si>
  <si>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</si>
  <si>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</si>
  <si>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</si>
  <si>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</si>
  <si>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</si>
  <si>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</si>
  <si>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</si>
  <si>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</si>
  <si>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</si>
  <si>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</si>
  <si>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</si>
  <si>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</si>
  <si>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</si>
  <si>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</si>
  <si>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</si>
  <si>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</si>
  <si>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</si>
  <si>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</si>
  <si>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</si>
  <si>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</si>
  <si>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</si>
  <si>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</si>
  <si>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</si>
  <si>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</si>
  <si>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</si>
  <si>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</si>
  <si>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</si>
  <si>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</si>
  <si>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</si>
  <si>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</si>
  <si>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</si>
  <si>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</si>
  <si>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</si>
  <si>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</si>
  <si>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</si>
  <si>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</si>
  <si>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</si>
  <si>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</si>
  <si>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</si>
  <si>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</si>
  <si>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</si>
  <si>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</si>
  <si>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</si>
  <si>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</si>
  <si>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</si>
  <si>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</si>
  <si>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</si>
  <si>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</si>
  <si>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</si>
  <si>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</si>
  <si>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</si>
  <si>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</si>
  <si>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</si>
  <si>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</si>
  <si>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</si>
  <si>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</si>
  <si>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</si>
  <si>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</si>
  <si>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</si>
  <si>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</si>
  <si>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</si>
  <si>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</si>
  <si>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</si>
  <si>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</si>
  <si>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</si>
  <si>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</si>
  <si>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</si>
  <si>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</si>
  <si>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</si>
  <si>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</si>
  <si>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</si>
  <si>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</si>
  <si>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</si>
  <si>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</si>
  <si>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</si>
  <si>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</si>
  <si>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</si>
  <si>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</si>
  <si>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</si>
  <si>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</si>
  <si>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</si>
  <si>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</si>
  <si>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</si>
  <si>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</si>
  <si>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</si>
  <si>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</si>
  <si>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</si>
  <si>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</si>
  <si>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</si>
  <si>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</si>
  <si>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</si>
  <si>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</si>
  <si>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</si>
  <si>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</si>
  <si>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</si>
  <si>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</si>
  <si>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</si>
  <si>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</si>
  <si>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</si>
  <si>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</si>
  <si>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</si>
  <si>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</si>
  <si>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</si>
  <si>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</si>
  <si>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</si>
  <si>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</si>
  <si>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</si>
  <si>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</si>
  <si>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</si>
  <si>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</si>
  <si>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</si>
  <si>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</si>
  <si>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</si>
  <si>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</si>
  <si>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</si>
  <si>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</si>
  <si>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</si>
  <si>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</si>
  <si>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</si>
  <si>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</si>
  <si>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</si>
  <si>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</si>
  <si>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</si>
  <si>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</si>
  <si>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</si>
  <si>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</si>
  <si>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</si>
  <si>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</si>
  <si>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</si>
  <si>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</si>
  <si>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</si>
  <si>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</si>
  <si>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</si>
  <si>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</si>
  <si>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</si>
  <si>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</si>
  <si>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</si>
  <si>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</si>
  <si>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</si>
  <si>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</si>
  <si>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</si>
  <si>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</si>
  <si>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</si>
  <si>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</si>
  <si>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</si>
  <si>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</si>
  <si>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</si>
  <si>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</si>
  <si>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</si>
  <si>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</si>
  <si>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</si>
  <si>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</si>
  <si>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</si>
  <si>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</si>
  <si>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</si>
  <si>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</si>
  <si>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</si>
  <si>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</si>
  <si>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</si>
  <si>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</si>
  <si>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</si>
  <si>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</si>
  <si>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</si>
  <si>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</si>
  <si>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</si>
  <si>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</si>
  <si>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</si>
  <si>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</si>
  <si>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</si>
  <si>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</si>
  <si>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</si>
  <si>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</si>
  <si>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</si>
  <si>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</si>
  <si>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</si>
  <si>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</si>
  <si>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</si>
  <si>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</si>
  <si>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</si>
  <si>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</si>
  <si>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</si>
  <si>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</si>
  <si>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</si>
  <si>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</si>
  <si>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</si>
  <si>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</si>
  <si>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</si>
  <si>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</si>
  <si>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</si>
  <si>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</si>
  <si>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</si>
  <si>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</si>
  <si>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</si>
  <si>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</si>
  <si>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</si>
  <si>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</si>
  <si>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</si>
  <si>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</si>
  <si>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</si>
  <si>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</si>
  <si>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</si>
  <si>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</si>
  <si>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</si>
  <si>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</si>
  <si>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</si>
  <si>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</si>
  <si>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</si>
  <si>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</si>
  <si>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</si>
  <si>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</si>
  <si>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</si>
  <si>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</si>
  <si>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</si>
  <si>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</si>
  <si>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</si>
  <si>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</si>
  <si>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</si>
  <si>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</si>
  <si>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</si>
  <si>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</si>
  <si>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</si>
  <si>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</si>
  <si>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</si>
  <si>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</si>
  <si>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</si>
  <si>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</si>
  <si>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</si>
  <si>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</si>
  <si>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</si>
  <si>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</si>
  <si>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</si>
  <si>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</si>
  <si>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</si>
  <si>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</si>
  <si>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</si>
  <si>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</si>
  <si>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</si>
  <si>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</si>
  <si>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</si>
  <si>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</si>
  <si>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</si>
  <si>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</si>
  <si>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</si>
  <si>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</si>
  <si>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</si>
  <si>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</si>
  <si>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</si>
  <si>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</si>
  <si>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</si>
  <si>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</si>
  <si>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</si>
  <si>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</si>
  <si>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</si>
  <si>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</si>
  <si>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</si>
  <si>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</si>
  <si>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</si>
  <si>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</si>
  <si>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</si>
  <si>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</si>
  <si>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</si>
  <si>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</si>
  <si>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</si>
  <si>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</si>
  <si>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</si>
  <si>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</si>
  <si>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</si>
  <si>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</si>
  <si>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</si>
  <si>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</si>
  <si>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</si>
  <si>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</si>
  <si>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</si>
  <si>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</si>
  <si>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</si>
  <si>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</si>
  <si>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</si>
  <si>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</si>
  <si>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</si>
  <si>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</si>
  <si>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</si>
  <si>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</si>
  <si>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</si>
  <si>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</si>
  <si>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</si>
  <si>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</si>
  <si>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</si>
  <si>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</si>
  <si>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</si>
  <si>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</si>
  <si>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</si>
  <si>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</si>
  <si>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</si>
  <si>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</si>
  <si>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</si>
  <si>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</si>
  <si>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</si>
  <si>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</si>
  <si>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</si>
  <si>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</si>
  <si>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</si>
  <si>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</si>
  <si>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</si>
  <si>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</si>
  <si>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</si>
  <si>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</si>
  <si>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</si>
  <si>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</si>
  <si>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</si>
  <si>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</si>
  <si>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</si>
  <si>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</si>
  <si>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</si>
  <si>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</si>
  <si>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</si>
  <si>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</si>
  <si>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</si>
  <si>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</si>
  <si>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</si>
  <si>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</si>
  <si>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</si>
  <si>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</si>
  <si>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</si>
  <si>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</si>
  <si>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</si>
  <si>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</si>
  <si>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</si>
  <si>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</si>
  <si>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</si>
  <si>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</si>
  <si>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</si>
  <si>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</si>
  <si>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</si>
  <si>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</si>
  <si>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</si>
  <si>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</si>
  <si>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</si>
  <si>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</si>
  <si>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</si>
  <si>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</si>
  <si>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</si>
  <si>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</si>
  <si>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</si>
  <si>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</si>
  <si>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</si>
  <si>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</si>
  <si>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</si>
  <si>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</si>
  <si>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</si>
  <si>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</si>
  <si>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</si>
  <si>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</si>
  <si>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</si>
  <si>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</si>
  <si>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</si>
  <si>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</si>
  <si>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</si>
  <si>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</si>
  <si>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</si>
  <si>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</si>
  <si>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</si>
  <si>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</si>
  <si>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</si>
  <si>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</si>
  <si>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</si>
  <si>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</si>
  <si>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</si>
  <si>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</si>
  <si>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</si>
  <si>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</si>
  <si>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</si>
  <si>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</si>
  <si>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</si>
  <si>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</si>
  <si>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</si>
  <si>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</si>
  <si>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</si>
  <si>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</si>
  <si>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</si>
  <si>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</si>
  <si>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</si>
  <si>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</si>
  <si>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</si>
  <si>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</si>
  <si>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</si>
  <si>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</si>
  <si>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</si>
  <si>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</si>
  <si>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</si>
  <si>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</si>
  <si>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</si>
  <si>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</si>
  <si>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</si>
  <si>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</si>
  <si>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</si>
  <si>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</si>
  <si>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</si>
  <si>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</si>
  <si>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</si>
  <si>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</si>
  <si>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</si>
  <si>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</si>
  <si>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</si>
  <si>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</si>
  <si>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</si>
  <si>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</si>
  <si>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</si>
  <si>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</si>
  <si>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</si>
  <si>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</si>
  <si>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</si>
  <si>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</si>
  <si>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</si>
  <si>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</si>
  <si>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</si>
  <si>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</si>
  <si>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</si>
  <si>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</si>
  <si>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</si>
  <si>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</si>
  <si>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</si>
  <si>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</si>
  <si>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</si>
  <si>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</si>
  <si>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</si>
  <si>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</si>
  <si>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</si>
  <si>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</si>
  <si>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</si>
  <si>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</si>
  <si>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</si>
  <si>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</si>
  <si>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</si>
  <si>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</si>
  <si>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</si>
  <si>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</si>
  <si>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</si>
  <si>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</si>
  <si>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</si>
  <si>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</si>
  <si>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</si>
  <si>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</si>
  <si>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</si>
  <si>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</si>
  <si>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</si>
  <si>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</si>
  <si>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</si>
  <si>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</si>
  <si>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</si>
  <si>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</si>
  <si>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</si>
  <si>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</si>
  <si>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</si>
  <si>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</si>
  <si>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</si>
  <si>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</si>
  <si>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</si>
  <si>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</si>
  <si>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</si>
  <si>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</si>
  <si>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</si>
  <si>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</si>
  <si>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</si>
  <si>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</si>
  <si>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</si>
  <si>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</si>
  <si>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</si>
  <si>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</si>
  <si>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</si>
  <si>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</si>
  <si>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</si>
  <si>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</si>
  <si>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</si>
  <si>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</si>
  <si>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</si>
  <si>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</si>
  <si>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</si>
  <si>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</si>
  <si>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</si>
  <si>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</si>
  <si>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</si>
  <si>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</si>
  <si>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</si>
  <si>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</si>
  <si>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</si>
  <si>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</si>
  <si>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</si>
  <si>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</si>
  <si>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</si>
  <si>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</si>
  <si>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</si>
  <si>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</si>
  <si>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</si>
  <si>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</si>
  <si>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</si>
  <si>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</si>
  <si>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</si>
  <si>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</si>
  <si>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</si>
  <si>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</si>
  <si>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</si>
  <si>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</si>
  <si>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</si>
  <si>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</si>
  <si>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</si>
  <si>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</si>
  <si>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</si>
  <si>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</si>
  <si>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</si>
  <si>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</si>
  <si>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</si>
  <si>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</si>
  <si>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</si>
  <si>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</si>
  <si>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</si>
  <si>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</si>
  <si>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</si>
  <si>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</si>
  <si>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</si>
  <si>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</si>
  <si>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</si>
  <si>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</si>
  <si>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</si>
  <si>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</si>
  <si>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</si>
  <si>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</si>
  <si>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</si>
  <si>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</si>
  <si>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</si>
  <si>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</si>
  <si>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</si>
  <si>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</si>
  <si>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</si>
  <si>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</si>
  <si>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</si>
  <si>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</si>
  <si>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</si>
  <si>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</si>
  <si>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</si>
  <si>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</si>
  <si>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</si>
  <si>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</si>
  <si>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</si>
  <si>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</si>
  <si>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</si>
  <si>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</si>
  <si>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</si>
  <si>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</si>
  <si>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</si>
  <si>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</si>
  <si>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</si>
  <si>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</si>
  <si>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</si>
  <si>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</si>
  <si>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</si>
  <si>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</si>
  <si>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</si>
  <si>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</si>
  <si>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</si>
  <si>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</si>
  <si>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</si>
  <si>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</si>
  <si>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</si>
  <si>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</si>
  <si>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</si>
  <si>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</si>
  <si>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</si>
  <si>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</si>
  <si>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</si>
  <si>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</si>
  <si>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</si>
  <si>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</si>
  <si>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</si>
  <si>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</si>
  <si>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</si>
  <si>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</si>
  <si>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</si>
  <si>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</si>
  <si>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</si>
  <si>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</si>
  <si>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</si>
  <si>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</si>
  <si>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</si>
  <si>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</si>
  <si>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</si>
  <si>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</si>
  <si>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</si>
  <si>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</si>
  <si>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</si>
  <si>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</si>
  <si>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</si>
  <si>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</si>
  <si>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</si>
  <si>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</si>
  <si>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</si>
  <si>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</si>
  <si>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</si>
  <si>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</si>
  <si>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</si>
  <si>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</si>
  <si>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</si>
  <si>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</si>
  <si>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</si>
  <si>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</si>
  <si>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</si>
  <si>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</si>
  <si>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</si>
  <si>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</si>
  <si>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</si>
  <si>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</si>
  <si>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</si>
  <si>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</si>
  <si>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</si>
  <si>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</si>
  <si>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</si>
  <si>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</si>
  <si>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</si>
  <si>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</si>
  <si>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</si>
  <si>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</si>
  <si>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</si>
  <si>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</si>
  <si>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</si>
  <si>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</si>
  <si>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</si>
  <si>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</si>
  <si>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</si>
  <si>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</si>
  <si>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</si>
  <si>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</si>
  <si>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</si>
  <si>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</si>
  <si>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</si>
  <si>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</si>
  <si>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</si>
  <si>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</si>
  <si>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</si>
  <si>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</si>
  <si>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</si>
  <si>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</si>
  <si>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</si>
  <si>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</si>
  <si>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</si>
  <si>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</si>
  <si>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</si>
  <si>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</si>
  <si>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</si>
  <si>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</si>
  <si>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</si>
  <si>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</si>
  <si>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</si>
  <si>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</si>
  <si>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</si>
  <si>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</si>
  <si>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</si>
  <si>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</si>
  <si>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</si>
  <si>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</si>
  <si>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</si>
  <si>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</si>
  <si>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</si>
  <si>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</si>
  <si>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</si>
  <si>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</si>
  <si>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</si>
  <si>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</si>
  <si>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</si>
  <si>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</si>
  <si>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</si>
  <si>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</si>
  <si>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</si>
  <si>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</si>
  <si>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</si>
  <si>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</si>
  <si>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</si>
  <si>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</si>
  <si>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</si>
  <si>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</si>
  <si>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</si>
  <si>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</si>
  <si>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</si>
  <si>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</si>
  <si>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</si>
  <si>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</si>
  <si>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</si>
  <si>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</si>
  <si>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</si>
  <si>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</si>
  <si>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</si>
  <si>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</si>
  <si>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</si>
  <si>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</si>
  <si>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</si>
  <si>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</si>
  <si>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</si>
  <si>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</si>
  <si>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</si>
  <si>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</si>
  <si>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</si>
  <si>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</si>
  <si>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</si>
  <si>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</si>
  <si>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</si>
  <si>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</si>
  <si>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</si>
  <si>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</si>
  <si>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</si>
  <si>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</si>
  <si>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</si>
  <si>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</si>
  <si>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</si>
  <si>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</si>
  <si>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</si>
  <si>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</si>
  <si>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</si>
  <si>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</si>
  <si>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</si>
  <si>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</si>
  <si>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</si>
  <si>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</si>
  <si>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</si>
  <si>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</si>
  <si>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</si>
  <si>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</si>
  <si>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</si>
  <si>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</si>
  <si>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</si>
  <si>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</si>
  <si>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</si>
  <si>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</si>
  <si>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</si>
  <si>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</si>
  <si>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</si>
  <si>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</si>
  <si>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</si>
  <si>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</si>
  <si>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</si>
  <si>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</si>
  <si>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</si>
  <si>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</si>
  <si>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</si>
  <si>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</si>
  <si>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</si>
  <si>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</si>
  <si>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</si>
  <si>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</si>
  <si>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</si>
  <si>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</si>
  <si>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</si>
  <si>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</si>
  <si>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</si>
  <si>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</si>
  <si>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</si>
  <si>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</si>
  <si>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</si>
  <si>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</si>
  <si>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</si>
  <si>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</si>
  <si>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</si>
  <si>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</si>
  <si>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</si>
  <si>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</si>
  <si>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</si>
  <si>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</si>
  <si>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</si>
  <si>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</si>
  <si>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</si>
  <si>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</si>
  <si>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</si>
  <si>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</si>
  <si>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</si>
  <si>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</si>
  <si>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</si>
  <si>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</si>
  <si>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</si>
  <si>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</si>
  <si>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</si>
  <si>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</si>
  <si>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</si>
  <si>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</si>
  <si>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</si>
  <si>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</si>
  <si>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</si>
  <si>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</si>
  <si>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</si>
  <si>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</si>
  <si>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</si>
  <si>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</si>
  <si>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</si>
  <si>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</si>
  <si>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</si>
  <si>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</si>
  <si>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</si>
  <si>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</si>
  <si>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</si>
  <si>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</si>
  <si>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</si>
  <si>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</si>
  <si>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</si>
  <si>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</si>
  <si>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</si>
  <si>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</si>
  <si>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</si>
  <si>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</si>
  <si>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</si>
  <si>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</si>
  <si>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</si>
  <si>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</si>
  <si>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</si>
  <si>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</si>
  <si>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</si>
  <si>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</si>
  <si>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</si>
  <si>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</si>
  <si>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</si>
  <si>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</si>
  <si>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</si>
  <si>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</si>
  <si>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</si>
  <si>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</si>
  <si>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</si>
  <si>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</si>
  <si>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</si>
  <si>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</si>
  <si>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</si>
  <si>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</si>
  <si>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</si>
  <si>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</si>
  <si>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</si>
  <si>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</si>
  <si>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</si>
  <si>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</si>
  <si>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</si>
  <si>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</si>
  <si>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</si>
  <si>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</si>
  <si>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</si>
  <si>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</si>
  <si>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</si>
  <si>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</si>
  <si>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</si>
  <si>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</si>
  <si>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</si>
  <si>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</si>
  <si>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</si>
  <si>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</si>
  <si>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</si>
  <si>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</si>
  <si>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</si>
  <si>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</si>
  <si>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</si>
  <si>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</si>
  <si>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</si>
  <si>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</si>
  <si>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</si>
  <si>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</si>
  <si>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</si>
  <si>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</si>
  <si>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</si>
  <si>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</si>
  <si>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</si>
  <si>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</si>
  <si>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</si>
  <si>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</si>
  <si>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</si>
  <si>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</si>
  <si>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</si>
  <si>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</si>
  <si>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</si>
  <si>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</si>
  <si>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</si>
  <si>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</si>
  <si>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</si>
  <si>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</si>
  <si>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</si>
  <si>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</si>
  <si>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</si>
  <si>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</si>
  <si>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</si>
  <si>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</si>
  <si>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</si>
  <si>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</si>
  <si>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</si>
  <si>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</si>
  <si>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</si>
  <si>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</si>
  <si>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</si>
  <si>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</si>
  <si>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</si>
  <si>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</si>
  <si>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</si>
  <si>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</si>
  <si>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</si>
  <si>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</si>
  <si>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</si>
  <si>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</si>
  <si>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</si>
  <si>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</si>
  <si>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</si>
  <si>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</si>
  <si>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</si>
  <si>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</si>
  <si>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</si>
  <si>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</si>
  <si>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</si>
  <si>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</si>
  <si>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</si>
  <si>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</si>
  <si>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</si>
  <si>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</si>
  <si>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</si>
  <si>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</si>
  <si>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</si>
  <si>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</si>
  <si>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</si>
  <si>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</si>
  <si>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</si>
  <si>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</si>
  <si>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</si>
  <si>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</si>
  <si>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</si>
  <si>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</si>
  <si>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</si>
  <si>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</si>
  <si>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</si>
  <si>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</si>
  <si>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</si>
  <si>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</si>
  <si>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</si>
  <si>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</si>
  <si>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</si>
  <si>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</si>
  <si>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</si>
  <si>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</si>
  <si>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</si>
  <si>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</si>
  <si>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</si>
  <si>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</si>
  <si>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</si>
  <si>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</si>
  <si>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</si>
  <si>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</si>
  <si>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</si>
  <si>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</si>
  <si>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</si>
  <si>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</si>
  <si>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</si>
  <si>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</si>
  <si>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</si>
  <si>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</si>
  <si>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</si>
  <si>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</si>
  <si>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</si>
  <si>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</si>
  <si>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</si>
  <si>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</si>
  <si>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</si>
  <si>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</si>
  <si>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</si>
  <si>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</si>
  <si>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</si>
  <si>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</si>
  <si>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</si>
  <si>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</si>
  <si>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</si>
  <si>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</si>
  <si>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</si>
  <si>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</si>
  <si>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</si>
  <si>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</si>
  <si>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</si>
  <si>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</si>
  <si>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</si>
  <si>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</si>
  <si>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</si>
  <si>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</si>
  <si>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</si>
  <si>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</si>
  <si>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</si>
  <si>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</si>
  <si>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</si>
  <si>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</si>
  <si>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</si>
  <si>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</si>
  <si>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</si>
  <si>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</si>
  <si>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</si>
  <si>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</si>
  <si>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</si>
  <si>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</si>
  <si>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</si>
  <si>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</si>
  <si>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</si>
  <si>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</si>
  <si>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</si>
  <si>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</si>
  <si>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</si>
  <si>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</si>
  <si>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</si>
  <si>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</si>
  <si>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</si>
  <si>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</si>
  <si>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</si>
  <si>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</si>
  <si>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</si>
  <si>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</si>
  <si>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</si>
  <si>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</si>
  <si>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</si>
  <si>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</si>
  <si>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</si>
  <si>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</si>
  <si>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</si>
  <si>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</si>
  <si>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</si>
  <si>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</si>
  <si>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</si>
  <si>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</si>
  <si>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</si>
  <si>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</si>
  <si>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</si>
  <si>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</si>
  <si>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</si>
  <si>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</si>
  <si>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</si>
  <si>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</si>
  <si>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</si>
  <si>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</si>
  <si>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</si>
  <si>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</si>
  <si>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</si>
  <si>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</si>
  <si>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</si>
  <si>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</si>
  <si>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</si>
  <si>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</si>
  <si>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</si>
  <si>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</si>
  <si>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</si>
  <si>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</si>
  <si>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</si>
  <si>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</si>
  <si>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</si>
  <si>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</si>
  <si>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</si>
  <si>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</si>
  <si>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</si>
  <si>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</si>
  <si>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</si>
  <si>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</si>
  <si>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</si>
  <si>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</si>
  <si>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</si>
  <si>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</si>
  <si>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</si>
  <si>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</si>
  <si>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</si>
  <si>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</si>
  <si>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</si>
  <si>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</si>
  <si>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</si>
  <si>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</si>
  <si>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</si>
  <si>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</si>
  <si>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</si>
  <si>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</si>
  <si>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</si>
  <si>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</si>
  <si>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</si>
  <si>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</si>
  <si>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</si>
  <si>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</si>
  <si>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</si>
  <si>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</si>
  <si>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</si>
  <si>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</si>
  <si>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</si>
  <si>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</si>
  <si>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</si>
  <si>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</si>
  <si>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</si>
  <si>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</si>
  <si>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</si>
  <si>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</si>
  <si>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</si>
  <si>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</si>
  <si>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</si>
  <si>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</si>
  <si>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</si>
  <si>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</si>
  <si>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</si>
  <si>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</si>
  <si>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</si>
  <si>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</si>
  <si>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</si>
  <si>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</si>
  <si>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</si>
  <si>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</si>
  <si>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</si>
  <si>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</si>
  <si>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</si>
  <si>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</si>
  <si>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</si>
  <si>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</si>
  <si>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</si>
  <si>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</si>
  <si>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</si>
  <si>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</si>
  <si>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</si>
  <si>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</si>
  <si>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</si>
  <si>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</si>
  <si>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</si>
  <si>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</si>
  <si>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</si>
  <si>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</si>
  <si>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</si>
  <si>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</si>
  <si>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</si>
  <si>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</si>
  <si>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</si>
  <si>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</si>
  <si>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</si>
  <si>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</si>
  <si>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</si>
  <si>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</si>
  <si>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</si>
  <si>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</si>
  <si>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</si>
  <si>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</si>
  <si>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</si>
  <si>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</si>
  <si>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</si>
  <si>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</si>
  <si>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</si>
  <si>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</si>
  <si>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</si>
  <si>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</si>
  <si>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</si>
  <si>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</si>
  <si>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</si>
  <si>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</si>
  <si>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</si>
  <si>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</si>
  <si>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</si>
  <si>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</si>
  <si>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</si>
  <si>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</si>
  <si>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</si>
  <si>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</si>
  <si>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</si>
  <si>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</si>
  <si>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</si>
  <si>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</si>
  <si>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</si>
  <si>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</si>
  <si>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</si>
  <si>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</si>
  <si>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</si>
  <si>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</si>
  <si>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</si>
  <si>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</si>
  <si>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</si>
  <si>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</si>
  <si>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</si>
  <si>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</si>
  <si>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</si>
  <si>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</si>
  <si>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</si>
  <si>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</si>
  <si>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</si>
  <si>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</si>
  <si>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</si>
  <si>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</si>
  <si>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</si>
  <si>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</si>
  <si>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</si>
  <si>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</si>
  <si>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</si>
  <si>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</si>
  <si>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</si>
  <si>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</si>
  <si>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</si>
  <si>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</si>
  <si>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</si>
  <si>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</si>
  <si>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</si>
  <si>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</si>
  <si>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</si>
  <si>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</si>
  <si>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</si>
  <si>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</si>
  <si>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</si>
  <si>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</si>
  <si>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</si>
  <si>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</si>
  <si>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</si>
  <si>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</si>
  <si>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</si>
  <si>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</si>
  <si>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</si>
  <si>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</si>
  <si>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</si>
  <si>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</si>
  <si>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</si>
  <si>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</si>
  <si>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</si>
  <si>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</si>
  <si>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</si>
  <si>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</si>
  <si>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</si>
  <si>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</si>
  <si>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</si>
  <si>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</si>
  <si>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</si>
  <si>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</si>
  <si>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</si>
  <si>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</si>
  <si>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</si>
  <si>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</si>
  <si>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</si>
  <si>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</si>
  <si>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</si>
  <si>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</si>
  <si>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</si>
  <si>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</si>
  <si>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</si>
  <si>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</si>
  <si>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</si>
  <si>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</si>
  <si>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</si>
  <si>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</si>
  <si>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</si>
  <si>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</si>
  <si>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</si>
  <si>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</si>
  <si>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</si>
  <si>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</si>
  <si>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</si>
  <si>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</si>
  <si>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</si>
  <si>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</si>
  <si>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</si>
  <si>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</si>
  <si>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</si>
  <si>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</si>
  <si>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</si>
  <si>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</si>
  <si>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</si>
  <si>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</si>
  <si>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</si>
  <si>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</si>
  <si>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</si>
  <si>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</si>
  <si>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</si>
  <si>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</si>
  <si>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</si>
  <si>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</si>
  <si>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</si>
  <si>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</si>
  <si>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</si>
  <si>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</si>
  <si>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</si>
  <si>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</si>
  <si>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</si>
  <si>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</si>
  <si>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</si>
  <si>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</si>
  <si>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</si>
  <si>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</si>
  <si>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</si>
  <si>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</si>
  <si>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</si>
  <si>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</si>
  <si>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</si>
  <si>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</si>
  <si>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</si>
  <si>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</si>
  <si>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</si>
  <si>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</si>
  <si>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</si>
  <si>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</si>
  <si>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</si>
  <si>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</si>
  <si>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</si>
  <si>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</si>
  <si>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</si>
  <si>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</si>
  <si>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</si>
  <si>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</si>
  <si>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</si>
  <si>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</si>
  <si>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</si>
  <si>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</si>
  <si>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</si>
  <si>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</si>
  <si>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</si>
  <si>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</si>
  <si>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</si>
  <si>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</si>
  <si>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</si>
  <si>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</si>
  <si>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</si>
  <si>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</si>
  <si>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</si>
  <si>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</si>
  <si>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</si>
  <si>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</si>
  <si>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</si>
  <si>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</si>
  <si>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</si>
  <si>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</si>
  <si>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</si>
  <si>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</si>
  <si>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</si>
  <si>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</si>
  <si>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</si>
  <si>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</si>
  <si>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</si>
  <si>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</si>
  <si>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</si>
  <si>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</si>
  <si>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</si>
  <si>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</si>
  <si>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</si>
  <si>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</si>
  <si>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</si>
  <si>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</si>
  <si>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</si>
  <si>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</si>
  <si>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</si>
  <si>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</si>
  <si>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</si>
  <si>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</si>
  <si>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</si>
  <si>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</si>
  <si>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</si>
  <si>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</si>
  <si>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</si>
  <si>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</si>
  <si>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</si>
  <si>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</si>
  <si>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</si>
  <si>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</si>
  <si>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</si>
  <si>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</si>
  <si>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</si>
  <si>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</si>
  <si>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</si>
  <si>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</si>
  <si>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</si>
  <si>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</si>
  <si>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</si>
  <si>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</si>
  <si>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</si>
  <si>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</si>
  <si>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</si>
  <si>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</si>
  <si>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</si>
  <si>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</si>
  <si>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</si>
  <si>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</si>
  <si>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</si>
  <si>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</si>
  <si>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</si>
  <si>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</si>
  <si>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</si>
  <si>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</si>
  <si>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</si>
  <si>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</si>
  <si>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</si>
  <si>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</si>
  <si>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</si>
  <si>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</si>
  <si>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</si>
  <si>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</si>
  <si>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</si>
  <si>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</si>
  <si>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</si>
  <si>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</si>
  <si>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</si>
  <si>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</si>
  <si>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</si>
  <si>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</si>
  <si>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</si>
  <si>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</si>
  <si>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</si>
  <si>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</si>
  <si>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</si>
  <si>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</si>
  <si>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</si>
  <si>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</si>
  <si>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</si>
  <si>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</si>
  <si>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</si>
  <si>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</si>
  <si>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</si>
  <si>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</si>
  <si>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</si>
  <si>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</si>
  <si>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</si>
  <si>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</si>
  <si>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</si>
  <si>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</si>
  <si>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</si>
  <si>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</si>
  <si>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</si>
  <si>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</si>
  <si>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</si>
  <si>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</si>
  <si>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</si>
  <si>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</si>
  <si>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</si>
  <si>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</si>
  <si>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</si>
  <si>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</si>
  <si>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</si>
  <si>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</si>
  <si>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</si>
  <si>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</si>
  <si>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</si>
  <si>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</si>
  <si>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</si>
  <si>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</si>
  <si>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</si>
  <si>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</si>
  <si>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</si>
  <si>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</si>
  <si>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</si>
  <si>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</si>
  <si>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</si>
  <si>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</si>
  <si>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</si>
  <si>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</si>
  <si>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</si>
  <si>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</si>
  <si>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</si>
  <si>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</si>
  <si>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</si>
  <si>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</si>
  <si>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</si>
  <si>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</si>
  <si>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</si>
  <si>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</si>
  <si>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</si>
  <si>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</si>
  <si>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</si>
  <si>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</si>
  <si>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</si>
  <si>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</si>
  <si>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</si>
  <si>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</si>
  <si>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</si>
  <si>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</si>
  <si>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</si>
  <si>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</si>
  <si>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</si>
  <si>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</si>
  <si>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</si>
  <si>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</si>
  <si>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</si>
  <si>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</si>
  <si>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</si>
  <si>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</si>
  <si>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</si>
  <si>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</si>
  <si>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</si>
  <si>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</si>
  <si>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</si>
  <si>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</si>
  <si>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</si>
  <si>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</si>
  <si>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</si>
  <si>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</si>
  <si>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</si>
  <si>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</si>
  <si>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</si>
  <si>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</si>
  <si>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</si>
  <si>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</si>
  <si>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</si>
  <si>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</si>
  <si>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</si>
  <si>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</si>
  <si>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</si>
  <si>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</si>
  <si>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</si>
  <si>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</si>
  <si>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</si>
  <si>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</si>
  <si>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</si>
  <si>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</si>
  <si>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</si>
  <si>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</si>
  <si>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</si>
  <si>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</si>
  <si>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</si>
  <si>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</si>
  <si>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</si>
  <si>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</si>
  <si>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</si>
  <si>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</si>
  <si>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</si>
  <si>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</si>
  <si>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</si>
  <si>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</si>
  <si>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</si>
  <si>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</si>
  <si>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</si>
  <si>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</si>
  <si>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</si>
  <si>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</si>
  <si>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</si>
  <si>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</si>
  <si>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</si>
  <si>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</si>
  <si>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</si>
  <si>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</si>
  <si>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</si>
  <si>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</si>
  <si>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</si>
  <si>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</si>
  <si>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</si>
  <si>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</si>
  <si>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</si>
  <si>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</si>
  <si>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</si>
  <si>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</si>
  <si>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</si>
  <si>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</si>
  <si>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</si>
  <si>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</si>
  <si>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</si>
  <si>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</si>
  <si>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</si>
  <si>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</si>
  <si>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</si>
  <si>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</si>
  <si>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</si>
  <si>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</si>
  <si>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</si>
  <si>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</si>
  <si>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</si>
  <si>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</si>
  <si>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</si>
  <si>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</si>
  <si>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</si>
  <si>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</si>
  <si>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</si>
  <si>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</si>
  <si>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</si>
  <si>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</si>
  <si>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</si>
  <si>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</si>
  <si>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</si>
  <si>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</si>
  <si>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</si>
  <si>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</si>
  <si>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</si>
  <si>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</si>
  <si>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</si>
  <si>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</si>
  <si>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</si>
  <si>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</si>
  <si>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</si>
  <si>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</si>
  <si>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</si>
  <si>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</si>
  <si>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</si>
  <si>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</si>
  <si>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</si>
  <si>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</si>
  <si>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</si>
  <si>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</si>
  <si>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</si>
  <si>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</si>
  <si>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</si>
  <si>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</si>
  <si>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</si>
  <si>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</si>
  <si>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</si>
  <si>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</si>
  <si>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</si>
  <si>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</si>
  <si>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</si>
  <si>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</si>
  <si>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</si>
  <si>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</si>
  <si>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</si>
  <si>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</si>
  <si>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</si>
  <si>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</si>
  <si>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</si>
  <si>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</si>
  <si>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</si>
  <si>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</si>
  <si>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</si>
  <si>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</si>
  <si>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</si>
  <si>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</si>
  <si>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</si>
  <si>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</si>
  <si>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</si>
  <si>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</si>
  <si>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</si>
  <si>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</si>
  <si>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</si>
  <si>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</si>
  <si>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</si>
  <si>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</si>
  <si>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</si>
  <si>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</si>
  <si>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</si>
  <si>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</si>
  <si>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</si>
  <si>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</si>
  <si>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</si>
  <si>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</si>
  <si>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</si>
  <si>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</si>
  <si>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</si>
  <si>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</si>
  <si>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</si>
  <si>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</si>
  <si>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</si>
  <si>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</si>
  <si>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</si>
  <si>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</si>
  <si>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</si>
  <si>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</si>
  <si>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</si>
  <si>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</si>
  <si>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</si>
  <si>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</si>
  <si>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</si>
  <si>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</si>
  <si>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</si>
  <si>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</si>
  <si>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</si>
  <si>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</si>
  <si>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</si>
  <si>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</si>
  <si>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</si>
  <si>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</si>
  <si>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</si>
  <si>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</si>
  <si>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</si>
  <si>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</si>
  <si>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</si>
  <si>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</si>
  <si>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</si>
  <si>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</si>
  <si>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</si>
  <si>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</si>
  <si>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</si>
  <si>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</si>
  <si>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</si>
  <si>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</si>
  <si>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</si>
  <si>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</si>
  <si>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</si>
  <si>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</si>
  <si>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</si>
  <si>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</si>
  <si>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</si>
  <si>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</si>
  <si>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</si>
  <si>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</si>
  <si>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</si>
  <si>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</si>
  <si>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</si>
  <si>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</si>
  <si>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</si>
  <si>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</si>
  <si>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</si>
  <si>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</si>
  <si>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</si>
  <si>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</si>
  <si>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</si>
  <si>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</si>
  <si>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</si>
  <si>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</si>
  <si>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</si>
  <si>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</si>
  <si>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</si>
  <si>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</si>
  <si>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</si>
  <si>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</si>
  <si>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</si>
  <si>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</si>
  <si>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</si>
  <si>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</si>
  <si>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</si>
  <si>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</si>
  <si>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</si>
  <si>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</si>
  <si>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</si>
  <si>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</si>
  <si>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</si>
  <si>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</si>
  <si>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</si>
  <si>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</si>
  <si>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</si>
  <si>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</si>
  <si>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</si>
  <si>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</si>
  <si>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</si>
  <si>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</si>
  <si>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</si>
  <si>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</si>
  <si>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</si>
  <si>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</si>
  <si>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</si>
  <si>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</si>
  <si>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</si>
  <si>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</si>
  <si>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</si>
  <si>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</si>
  <si>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</si>
  <si>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</si>
  <si>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</si>
  <si>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</si>
  <si>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</si>
  <si>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</si>
  <si>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</si>
  <si>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</si>
  <si>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</si>
  <si>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</si>
  <si>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</si>
  <si>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</si>
  <si>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</si>
  <si>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</si>
  <si>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</si>
  <si>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</si>
  <si>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</si>
  <si>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</si>
  <si>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</si>
  <si>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</si>
  <si>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</si>
  <si>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</si>
  <si>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</si>
  <si>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</si>
  <si>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</si>
  <si>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</si>
  <si>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</si>
  <si>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</si>
  <si>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</si>
  <si>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</si>
  <si>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</si>
  <si>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</si>
  <si>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</si>
  <si>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</si>
  <si>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</si>
  <si>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</si>
  <si>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</si>
  <si>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</si>
  <si>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</si>
  <si>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</si>
  <si>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</si>
  <si>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</si>
  <si>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</si>
  <si>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</si>
  <si>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</si>
  <si>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</si>
  <si>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</si>
  <si>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</si>
  <si>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</si>
  <si>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</si>
  <si>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</si>
  <si>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</si>
  <si>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</si>
  <si>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</si>
  <si>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</si>
  <si>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</si>
  <si>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</si>
  <si>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</si>
  <si>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</si>
  <si>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</si>
  <si>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</si>
  <si>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</si>
  <si>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</si>
  <si>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</si>
  <si>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</si>
  <si>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</si>
  <si>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</si>
  <si>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</si>
  <si>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</si>
  <si>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</si>
  <si>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</si>
  <si>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</si>
  <si>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</si>
  <si>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</si>
  <si>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</si>
  <si>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</si>
  <si>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</si>
  <si>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</si>
  <si>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</si>
  <si>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</si>
  <si>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</si>
  <si>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</si>
  <si>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</si>
  <si>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</si>
  <si>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</si>
  <si>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</si>
  <si>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</si>
  <si>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</si>
  <si>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</si>
  <si>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</si>
  <si>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</si>
  <si>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</si>
  <si>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</si>
  <si>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</si>
  <si>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</si>
  <si>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</si>
  <si>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</si>
  <si>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</si>
  <si>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</si>
  <si>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</si>
  <si>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</si>
  <si>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</si>
  <si>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</si>
  <si>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</si>
  <si>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</si>
  <si>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</si>
  <si>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</si>
  <si>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</si>
  <si>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</si>
  <si>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</si>
  <si>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</si>
  <si>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</si>
  <si>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</si>
  <si>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</si>
  <si>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</si>
  <si>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</si>
  <si>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</si>
  <si>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</si>
  <si>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</si>
  <si>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</si>
  <si>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</si>
  <si>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</si>
  <si>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</si>
  <si>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</si>
  <si>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</si>
  <si>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</si>
  <si>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</si>
  <si>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</si>
  <si>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</si>
  <si>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</si>
  <si>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</si>
  <si>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</si>
  <si>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</si>
  <si>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</si>
  <si>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</si>
  <si>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</si>
  <si>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</si>
  <si>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</si>
  <si>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</si>
  <si>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</si>
  <si>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</si>
  <si>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</si>
  <si>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</si>
  <si>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</si>
  <si>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</si>
  <si>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</si>
  <si>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</si>
  <si>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</si>
  <si>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</si>
  <si>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</si>
  <si>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</si>
  <si>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</si>
  <si>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</si>
  <si>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</si>
  <si>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</si>
  <si>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</si>
  <si>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</si>
  <si>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</si>
  <si>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</si>
  <si>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</si>
  <si>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</si>
  <si>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</si>
  <si>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</si>
  <si>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</si>
  <si>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</si>
  <si>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</si>
  <si>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</si>
  <si>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</si>
  <si>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</si>
  <si>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</si>
  <si>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</si>
  <si>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</si>
  <si>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</si>
  <si>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</si>
  <si>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</si>
  <si>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</si>
  <si>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</si>
  <si>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</si>
  <si>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</si>
  <si>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</si>
  <si>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</si>
  <si>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</si>
  <si>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</si>
  <si>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</si>
  <si>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</si>
  <si>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</si>
  <si>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</si>
  <si>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</si>
  <si>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</si>
  <si>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</si>
  <si>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</si>
  <si>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</si>
  <si>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</si>
  <si>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</si>
  <si>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</si>
  <si>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</si>
  <si>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</si>
  <si>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</si>
  <si>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</si>
  <si>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</si>
  <si>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</si>
  <si>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</si>
  <si>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</si>
  <si>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</si>
  <si>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</si>
  <si>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</si>
  <si>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</si>
  <si>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</si>
  <si>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</si>
  <si>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</si>
  <si>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</si>
  <si>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</si>
  <si>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</si>
  <si>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</si>
  <si>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</si>
  <si>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</si>
  <si>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</si>
  <si>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</si>
  <si>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</si>
  <si>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</si>
  <si>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</si>
  <si>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</si>
  <si>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</si>
  <si>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</si>
  <si>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</si>
  <si>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</si>
  <si>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</si>
  <si>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</si>
  <si>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</si>
  <si>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</si>
  <si>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</si>
  <si>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</si>
  <si>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</si>
  <si>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</si>
  <si>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</si>
  <si>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</si>
  <si>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</si>
  <si>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</si>
  <si>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</si>
  <si>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</si>
  <si>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</si>
  <si>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</si>
  <si>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</si>
  <si>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</si>
  <si>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</si>
  <si>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</si>
  <si>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</si>
  <si>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</si>
  <si>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</si>
  <si>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</si>
  <si>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</si>
  <si>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</si>
  <si>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</si>
  <si>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</si>
  <si>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</si>
  <si>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</si>
  <si>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</si>
  <si>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</si>
  <si>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</si>
  <si>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</si>
  <si>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</si>
  <si>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</si>
  <si>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</si>
  <si>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</si>
  <si>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</si>
  <si>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</si>
  <si>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</si>
  <si>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</si>
  <si>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</si>
  <si>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</si>
  <si>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</si>
  <si>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</si>
  <si>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</si>
  <si>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</si>
  <si>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</si>
  <si>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</si>
  <si>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</si>
  <si>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</si>
  <si>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</si>
  <si>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</si>
  <si>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</si>
  <si>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</si>
  <si>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</si>
  <si>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</si>
  <si>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</si>
  <si>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</si>
  <si>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</si>
  <si>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</si>
  <si>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</si>
  <si>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</si>
  <si>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</si>
  <si>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</si>
  <si>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</si>
  <si>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</si>
  <si>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</si>
  <si>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</si>
  <si>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</si>
  <si>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</si>
  <si>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</si>
  <si>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</si>
  <si>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</si>
  <si>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</si>
  <si>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</si>
  <si>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</si>
  <si>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</si>
  <si>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</si>
  <si>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</si>
  <si>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</si>
  <si>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</si>
  <si>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</si>
  <si>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</si>
  <si>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</si>
  <si>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</si>
  <si>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</si>
  <si>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</si>
  <si>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</si>
  <si>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</si>
  <si>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</si>
  <si>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</si>
  <si>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</si>
  <si>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</si>
  <si>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</si>
  <si>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</si>
  <si>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</si>
  <si>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</si>
  <si>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</si>
  <si>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</si>
  <si>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</si>
  <si>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</si>
  <si>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</si>
  <si>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</si>
  <si>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</si>
  <si>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</si>
  <si>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</si>
  <si>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</si>
  <si>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</si>
  <si>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</si>
  <si>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</si>
  <si>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</si>
  <si>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</si>
  <si>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</si>
  <si>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</si>
  <si>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</si>
  <si>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</si>
  <si>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</si>
  <si>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</si>
  <si>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</si>
  <si>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</si>
  <si>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</si>
  <si>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</si>
  <si>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</si>
  <si>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</si>
  <si>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</si>
  <si>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</si>
  <si>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</si>
  <si>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</si>
  <si>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</si>
  <si>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</si>
  <si>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</si>
  <si>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</si>
  <si>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</si>
  <si>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</si>
  <si>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</si>
  <si>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</si>
  <si>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</si>
  <si>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</si>
  <si>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</si>
  <si>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</si>
  <si>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</si>
  <si>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</si>
  <si>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</si>
  <si>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</si>
  <si>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</si>
  <si>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</si>
  <si>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</si>
  <si>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</si>
  <si>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</si>
  <si>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</si>
  <si>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</si>
  <si>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</si>
  <si>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</si>
  <si>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</si>
  <si>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</si>
  <si>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</si>
  <si>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</si>
  <si>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</si>
  <si>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</si>
  <si>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</si>
  <si>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</si>
  <si>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</si>
  <si>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</si>
  <si>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</si>
  <si>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</si>
  <si>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</si>
  <si>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</si>
  <si>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</si>
  <si>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</si>
  <si>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</si>
  <si>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</si>
  <si>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</si>
  <si>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</si>
  <si>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</si>
  <si>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</si>
  <si>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</si>
  <si>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</si>
  <si>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</si>
  <si>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</si>
  <si>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</si>
  <si>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</si>
  <si>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</si>
  <si>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</si>
  <si>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</si>
  <si>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</si>
  <si>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</si>
  <si>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</si>
  <si>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</si>
  <si>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</si>
  <si>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</si>
  <si>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</si>
  <si>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</si>
  <si>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</si>
  <si>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</si>
  <si>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</si>
  <si>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</si>
  <si>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</si>
  <si>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</si>
  <si>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</si>
  <si>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</si>
  <si>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</si>
  <si>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</si>
  <si>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</si>
  <si>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</si>
  <si>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</si>
  <si>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</si>
  <si>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</si>
  <si>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</si>
  <si>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</si>
  <si>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</si>
  <si>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</si>
  <si>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</si>
  <si>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</si>
  <si>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</si>
  <si>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</si>
  <si>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</si>
  <si>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</si>
  <si>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</si>
  <si>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</si>
  <si>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</si>
  <si>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</si>
  <si>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</si>
  <si>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</si>
  <si>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</si>
  <si>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</si>
  <si>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</si>
  <si>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</si>
  <si>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</si>
  <si>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</si>
  <si>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</si>
  <si>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</si>
  <si>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</si>
  <si>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</si>
  <si>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</si>
  <si>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</si>
  <si>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</si>
  <si>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</si>
  <si>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</si>
  <si>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</si>
  <si>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</si>
  <si>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</si>
  <si>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</si>
  <si>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</si>
  <si>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</si>
  <si>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</si>
  <si>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</si>
  <si>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</si>
  <si>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</si>
  <si>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</si>
  <si>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</si>
  <si>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</si>
  <si>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</si>
  <si>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</si>
  <si>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</si>
  <si>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</si>
  <si>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</si>
  <si>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</si>
  <si>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</si>
  <si>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</si>
  <si>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</si>
  <si>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</si>
  <si>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</si>
  <si>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</si>
  <si>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</si>
  <si>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</si>
  <si>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</si>
  <si>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</si>
  <si>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</si>
  <si>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</si>
  <si>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</si>
  <si>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</si>
  <si>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</si>
  <si>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</si>
  <si>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</si>
  <si>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</si>
  <si>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</si>
  <si>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</si>
  <si>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</si>
  <si>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</si>
  <si>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</si>
  <si>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</si>
  <si>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</si>
  <si>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</si>
  <si>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</si>
  <si>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</si>
  <si>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</si>
  <si>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</si>
  <si>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</si>
  <si>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</si>
  <si>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</si>
  <si>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</si>
  <si>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</si>
  <si>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</si>
  <si>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</si>
  <si>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</si>
  <si>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</si>
  <si>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</si>
  <si>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</si>
  <si>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</si>
  <si>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</si>
  <si>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</si>
  <si>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</si>
  <si>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</si>
  <si>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</si>
  <si>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</si>
  <si>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</si>
  <si>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</si>
  <si>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</si>
  <si>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</si>
  <si>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</si>
  <si>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</si>
  <si>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</si>
  <si>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</si>
  <si>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</si>
  <si>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</si>
  <si>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</si>
  <si>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</si>
  <si>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</si>
  <si>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</si>
  <si>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</si>
  <si>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</si>
  <si>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</si>
  <si>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</si>
  <si>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</si>
  <si>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</si>
  <si>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</si>
  <si>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</si>
  <si>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</si>
  <si>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</si>
  <si>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</si>
  <si>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</si>
  <si>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</si>
  <si>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</si>
  <si>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</si>
  <si>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</si>
  <si>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</si>
  <si>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</si>
  <si>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</si>
  <si>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</si>
  <si>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</si>
  <si>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</si>
  <si>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</si>
  <si>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</si>
  <si>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</si>
  <si>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</si>
  <si>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</si>
  <si>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</si>
  <si>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</si>
  <si>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</si>
  <si>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</si>
  <si>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</si>
  <si>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</si>
  <si>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</si>
  <si>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</si>
  <si>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</si>
  <si>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</si>
  <si>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</si>
  <si>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</si>
  <si>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</si>
  <si>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</si>
  <si>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</si>
  <si>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</si>
  <si>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</si>
  <si>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</si>
  <si>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</si>
  <si>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</si>
  <si>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</si>
  <si>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</si>
  <si>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</si>
  <si>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</si>
  <si>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</si>
  <si>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</si>
  <si>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</si>
  <si>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</si>
  <si>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</si>
  <si>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</si>
  <si>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</si>
  <si>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</si>
  <si>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</si>
  <si>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</si>
  <si>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</si>
  <si>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</si>
  <si>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</si>
  <si>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</si>
  <si>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</si>
  <si>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</si>
  <si>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</si>
  <si>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</si>
  <si>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</si>
  <si>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</si>
  <si>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</si>
  <si>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</si>
  <si>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</si>
  <si>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</si>
  <si>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</si>
  <si>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</si>
  <si>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</si>
  <si>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</si>
  <si>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</si>
  <si>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</si>
  <si>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</si>
  <si>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</si>
  <si>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</si>
  <si>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</si>
  <si>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</si>
  <si>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</si>
  <si>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</si>
  <si>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</si>
  <si>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</si>
  <si>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</si>
  <si>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</si>
  <si>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</si>
  <si>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</si>
  <si>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</si>
  <si>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</si>
  <si>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</si>
  <si>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</si>
  <si>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</si>
  <si>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</si>
  <si>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</si>
  <si>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</si>
  <si>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</si>
  <si>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</si>
  <si>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</si>
  <si>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</si>
  <si>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</si>
  <si>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</si>
  <si>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</si>
  <si>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</si>
  <si>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</si>
  <si>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</si>
  <si>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</si>
  <si>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</si>
  <si>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</si>
  <si>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</si>
  <si>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</si>
  <si>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</si>
  <si>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</si>
  <si>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</si>
  <si>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</si>
  <si>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</si>
  <si>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</si>
  <si>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</si>
  <si>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</si>
  <si>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</si>
  <si>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</si>
  <si>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</si>
  <si>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</si>
  <si>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</si>
  <si>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</si>
  <si>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</si>
  <si>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</si>
  <si>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</si>
  <si>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</si>
  <si>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</si>
  <si>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</si>
  <si>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</si>
  <si>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</si>
  <si>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</si>
  <si>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</si>
  <si>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</si>
  <si>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</si>
  <si>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</si>
  <si>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</si>
  <si>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</si>
  <si>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</si>
  <si>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</si>
  <si>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</si>
  <si>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</si>
  <si>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</si>
  <si>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</si>
  <si>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</si>
  <si>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</si>
  <si>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</si>
  <si>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</si>
  <si>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</si>
  <si>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</si>
  <si>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</si>
  <si>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</si>
  <si>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</si>
  <si>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</si>
  <si>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</si>
  <si>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</si>
  <si>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</si>
  <si>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</si>
  <si>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</si>
  <si>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</si>
  <si>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</si>
  <si>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</si>
  <si>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</si>
  <si>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</si>
  <si>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</si>
  <si>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</si>
  <si>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</si>
  <si>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</si>
  <si>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</si>
  <si>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</si>
  <si>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</si>
  <si>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</si>
  <si>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</si>
  <si>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</si>
  <si>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</si>
  <si>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</si>
  <si>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</si>
  <si>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</si>
  <si>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</si>
  <si>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</si>
  <si>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</si>
  <si>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</si>
  <si>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</si>
  <si>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</si>
  <si>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</si>
  <si>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</si>
  <si>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</si>
  <si>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</si>
  <si>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</si>
  <si>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</si>
  <si>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</si>
  <si>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</si>
  <si>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</si>
  <si>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</si>
  <si>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</si>
  <si>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</si>
  <si>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</si>
  <si>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</si>
  <si>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</si>
  <si>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</si>
  <si>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</si>
  <si>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</si>
  <si>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</si>
  <si>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</si>
  <si>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</si>
  <si>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</si>
  <si>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</si>
  <si>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</si>
  <si>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</si>
  <si>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</si>
  <si>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</si>
  <si>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</si>
  <si>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</si>
  <si>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</si>
  <si>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</si>
  <si>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</si>
  <si>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</si>
  <si>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</si>
  <si>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</si>
  <si>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</si>
  <si>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</si>
  <si>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</si>
  <si>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</si>
  <si>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</si>
  <si>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</si>
  <si>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</si>
  <si>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</si>
  <si>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</si>
  <si>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</si>
  <si>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</si>
  <si>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</si>
  <si>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</si>
  <si>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</si>
  <si>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</si>
  <si>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</si>
  <si>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</si>
  <si>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</si>
  <si>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</si>
  <si>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</si>
  <si>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</si>
  <si>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</si>
  <si>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</si>
  <si>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</si>
  <si>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</si>
  <si>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</si>
  <si>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</si>
  <si>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</si>
  <si>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</si>
  <si>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</si>
  <si>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</si>
  <si>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</si>
  <si>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</si>
  <si>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</si>
  <si>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</si>
  <si>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</si>
  <si>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</si>
  <si>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</si>
  <si>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</si>
  <si>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</si>
  <si>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</si>
  <si>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</si>
  <si>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</si>
  <si>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</si>
  <si>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</si>
  <si>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</si>
  <si>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</si>
  <si>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</si>
  <si>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</si>
  <si>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</si>
  <si>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</si>
  <si>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</si>
  <si>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</si>
  <si>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</si>
  <si>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</si>
  <si>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</si>
  <si>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</si>
  <si>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</si>
  <si>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</si>
  <si>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</si>
  <si>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</si>
  <si>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</si>
  <si>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</si>
  <si>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</si>
  <si>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</si>
  <si>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</si>
  <si>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</si>
  <si>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</si>
  <si>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</si>
  <si>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</si>
  <si>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</si>
  <si>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</si>
  <si>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</si>
  <si>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</si>
  <si>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</si>
  <si>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</si>
  <si>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</si>
  <si>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</si>
  <si>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</si>
  <si>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</si>
  <si>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</si>
  <si>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</si>
  <si>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</si>
  <si>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</si>
  <si>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</si>
  <si>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</si>
  <si>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</si>
  <si>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</si>
  <si>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</si>
  <si>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</si>
  <si>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</si>
  <si>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</si>
  <si>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</si>
  <si>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</si>
  <si>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</si>
  <si>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</si>
  <si>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</si>
  <si>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</si>
  <si>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</si>
  <si>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</si>
  <si>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</si>
  <si>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</si>
  <si>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</si>
  <si>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</si>
  <si>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</si>
  <si>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</si>
  <si>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</si>
  <si>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</si>
  <si>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</si>
  <si>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</si>
  <si>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</si>
  <si>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</si>
  <si>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</si>
  <si>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</si>
  <si>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</si>
  <si>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</si>
  <si>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</si>
  <si>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</si>
  <si>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</si>
  <si>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</si>
  <si>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</si>
  <si>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</si>
  <si>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</si>
  <si>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</si>
  <si>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</si>
  <si>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</si>
  <si>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</si>
  <si>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</si>
  <si>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</si>
  <si>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</si>
  <si>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</si>
  <si>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</si>
  <si>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</si>
  <si>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</si>
  <si>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</si>
  <si>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</si>
  <si>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</si>
  <si>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</si>
  <si>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</si>
  <si>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</si>
  <si>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</si>
  <si>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</si>
  <si>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</si>
  <si>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</si>
  <si>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</si>
  <si>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</si>
  <si>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</si>
  <si>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</si>
  <si>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</si>
  <si>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</si>
  <si>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</si>
  <si>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</si>
  <si>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</si>
  <si>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</si>
  <si>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</si>
  <si>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</si>
  <si>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</si>
  <si>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</si>
  <si>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</si>
  <si>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</si>
  <si>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</si>
  <si>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</si>
  <si>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</si>
  <si>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</si>
  <si>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</si>
  <si>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</si>
  <si>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</si>
  <si>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</si>
  <si>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</si>
  <si>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</si>
  <si>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</si>
  <si>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</si>
  <si>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</si>
  <si>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</si>
  <si>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</si>
  <si>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</si>
  <si>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</si>
  <si>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</si>
  <si>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</si>
  <si>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</si>
  <si>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</si>
  <si>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</si>
  <si>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</si>
  <si>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</si>
  <si>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</si>
  <si>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</si>
  <si>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</si>
  <si>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</si>
  <si>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</si>
  <si>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</si>
  <si>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</si>
  <si>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</si>
  <si>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</si>
  <si>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</si>
  <si>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</si>
  <si>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</si>
  <si>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</si>
  <si>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</si>
  <si>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</si>
  <si>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</si>
  <si>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</si>
  <si>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</si>
  <si>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</si>
  <si>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</si>
  <si>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</si>
  <si>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</si>
  <si>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</si>
  <si>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</si>
  <si>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</si>
  <si>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</si>
  <si>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</si>
  <si>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</si>
  <si>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</si>
  <si>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</si>
  <si>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</si>
  <si>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</si>
  <si>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</si>
  <si>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</si>
  <si>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</si>
  <si>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</si>
  <si>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</si>
  <si>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</si>
  <si>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</si>
  <si>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</si>
  <si>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</si>
  <si>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</si>
  <si>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</si>
  <si>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</si>
  <si>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</si>
  <si>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</si>
  <si>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</si>
  <si>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</si>
  <si>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</si>
  <si>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</si>
  <si>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</si>
  <si>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</si>
  <si>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</si>
  <si>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</si>
  <si>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</si>
  <si>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</si>
  <si>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</si>
  <si>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</si>
  <si>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</si>
  <si>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</si>
  <si>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</si>
  <si>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</si>
  <si>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</si>
  <si>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</si>
  <si>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</si>
  <si>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</si>
  <si>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</si>
  <si>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</si>
  <si>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</si>
  <si>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</si>
  <si>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</si>
  <si>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</si>
  <si>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</si>
  <si>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</si>
  <si>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</si>
  <si>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</si>
  <si>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</si>
  <si>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</si>
  <si>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</si>
  <si>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</si>
  <si>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</si>
  <si>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</si>
  <si>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</si>
  <si>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</si>
  <si>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</si>
  <si>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</si>
  <si>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</si>
  <si>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</si>
  <si>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</si>
  <si>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</si>
  <si>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</si>
  <si>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</si>
  <si>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</si>
  <si>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</si>
  <si>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</si>
  <si>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</si>
  <si>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</si>
  <si>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</si>
  <si>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</si>
  <si>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</si>
  <si>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</si>
  <si>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</si>
  <si>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</si>
  <si>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</si>
  <si>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</si>
  <si>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</si>
  <si>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</si>
  <si>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</si>
  <si>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</si>
  <si>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</si>
  <si>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</si>
  <si>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</si>
  <si>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</si>
  <si>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</si>
  <si>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</si>
  <si>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</si>
  <si>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</si>
  <si>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</si>
  <si>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</si>
  <si>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</si>
  <si>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</si>
  <si>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</si>
  <si>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</si>
  <si>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</si>
  <si>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</si>
  <si>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</si>
  <si>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</si>
  <si>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</si>
  <si>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</si>
  <si>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</si>
  <si>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</si>
  <si>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</si>
  <si>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</si>
  <si>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</si>
  <si>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</si>
  <si>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</si>
  <si>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</si>
  <si>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</si>
  <si>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</si>
  <si>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</si>
  <si>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</si>
  <si>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</si>
  <si>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</si>
  <si>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</si>
  <si>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</si>
  <si>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</si>
  <si>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</si>
  <si>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</si>
  <si>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</si>
  <si>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</si>
  <si>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</si>
  <si>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</si>
  <si>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</si>
  <si>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</si>
  <si>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</si>
  <si>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</si>
  <si>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</si>
  <si>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</si>
  <si>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</si>
  <si>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</si>
  <si>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</si>
  <si>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</si>
  <si>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</si>
  <si>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</si>
  <si>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</si>
  <si>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</si>
  <si>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</si>
  <si>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</si>
  <si>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</si>
  <si>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</si>
  <si>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</si>
  <si>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</si>
  <si>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</si>
  <si>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</si>
  <si>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</si>
  <si>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</si>
  <si>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</si>
  <si>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</si>
  <si>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</si>
  <si>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</si>
  <si>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</si>
  <si>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</si>
  <si>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</si>
  <si>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</si>
  <si>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</si>
  <si>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</si>
  <si>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</si>
  <si>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</si>
  <si>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</si>
  <si>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</si>
  <si>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</si>
  <si>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</si>
  <si>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</si>
  <si>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</si>
  <si>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</si>
  <si>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</si>
  <si>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</si>
  <si>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</si>
  <si>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</si>
  <si>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</si>
  <si>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</si>
  <si>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</si>
  <si>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</si>
  <si>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</si>
  <si>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</si>
  <si>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</si>
  <si>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</si>
  <si>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</si>
  <si>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</si>
  <si>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</si>
  <si>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</si>
  <si>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</si>
  <si>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</si>
  <si>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</si>
  <si>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</si>
  <si>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</si>
  <si>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</si>
  <si>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</si>
  <si>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</si>
  <si>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</si>
  <si>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</si>
  <si>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</si>
  <si>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</si>
  <si>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</si>
  <si>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</si>
  <si>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</si>
  <si>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</si>
  <si>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</si>
  <si>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</si>
  <si>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</si>
  <si>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</si>
  <si>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</si>
  <si>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</si>
  <si>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</si>
  <si>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</si>
  <si>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</si>
  <si>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</si>
  <si>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</si>
  <si>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</si>
  <si>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</si>
  <si>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</si>
  <si>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</si>
  <si>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</si>
  <si>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</si>
  <si>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</si>
  <si>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</si>
  <si>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</si>
  <si>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</si>
  <si>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</si>
  <si>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</si>
  <si>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</si>
  <si>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</si>
  <si>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</si>
  <si>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</si>
  <si>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</si>
  <si>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</si>
  <si>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</si>
  <si>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</si>
  <si>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</si>
  <si>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</si>
  <si>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</si>
  <si>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</si>
  <si>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</si>
  <si>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</si>
  <si>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</si>
  <si>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</si>
  <si>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</si>
  <si>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</si>
  <si>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</si>
  <si>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</si>
  <si>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</si>
  <si>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</si>
  <si>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</si>
  <si>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</si>
  <si>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</si>
  <si>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</si>
  <si>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</si>
  <si>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</si>
  <si>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</si>
  <si>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</si>
  <si>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</si>
  <si>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</si>
  <si>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</si>
  <si>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</si>
  <si>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</si>
  <si>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</si>
  <si>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</si>
  <si>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</si>
  <si>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</si>
  <si>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</si>
  <si>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</si>
  <si>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</si>
  <si>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</si>
  <si>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</si>
  <si>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</si>
  <si>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</si>
  <si>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</si>
  <si>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</si>
  <si>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</si>
  <si>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</si>
  <si>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</si>
  <si>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</si>
  <si>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</si>
  <si>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</si>
  <si>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</si>
  <si>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</si>
  <si>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</si>
  <si>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</si>
  <si>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</si>
  <si>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</si>
  <si>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</si>
  <si>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</si>
  <si>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</si>
  <si>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</si>
  <si>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</si>
  <si>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</si>
  <si>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</si>
  <si>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</si>
  <si>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</si>
  <si>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</si>
  <si>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</si>
  <si>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</si>
  <si>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</si>
  <si>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</si>
  <si>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</si>
  <si>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</si>
  <si>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</si>
  <si>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</si>
  <si>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</si>
  <si>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</si>
  <si>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</si>
  <si>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</si>
  <si>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</si>
  <si>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</si>
  <si>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</si>
  <si>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</si>
  <si>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</si>
  <si>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</si>
  <si>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</si>
  <si>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</si>
  <si>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</si>
  <si>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</si>
  <si>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</si>
  <si>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</si>
  <si>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</si>
  <si>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</si>
  <si>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</si>
  <si>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</si>
  <si>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</si>
  <si>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</si>
  <si>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</si>
  <si>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</si>
  <si>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</si>
  <si>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</si>
  <si>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</si>
  <si>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</si>
  <si>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</si>
  <si>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</si>
  <si>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</si>
  <si>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</si>
  <si>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</si>
  <si>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</si>
  <si>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</si>
  <si>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</si>
  <si>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</si>
  <si>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</si>
  <si>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</si>
  <si>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</si>
  <si>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</si>
  <si>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</si>
  <si>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</si>
  <si>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</si>
  <si>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</si>
  <si>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</si>
  <si>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</si>
  <si>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</si>
  <si>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</si>
  <si>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</si>
  <si>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</si>
  <si>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</si>
  <si>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</si>
  <si>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</si>
  <si>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</si>
  <si>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</si>
  <si>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</si>
  <si>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</si>
  <si>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</si>
  <si>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</si>
  <si>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</si>
  <si>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</si>
  <si>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</si>
  <si>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</si>
  <si>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</si>
  <si>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</si>
  <si>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</si>
  <si>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</si>
  <si>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</si>
  <si>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</si>
  <si>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</si>
  <si>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</si>
  <si>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</si>
  <si>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</si>
  <si>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</si>
  <si>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</si>
  <si>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</si>
  <si>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</si>
  <si>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</si>
  <si>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</si>
  <si>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</si>
  <si>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</si>
  <si>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</si>
  <si>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</si>
  <si>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</si>
  <si>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</si>
  <si>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</si>
  <si>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</si>
  <si>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</si>
  <si>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</si>
  <si>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</si>
  <si>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</si>
  <si>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</si>
  <si>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</si>
  <si>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</si>
  <si>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</si>
  <si>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</si>
  <si>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</si>
  <si>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</si>
  <si>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</si>
  <si>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</si>
  <si>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</si>
  <si>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</si>
  <si>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</si>
  <si>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</si>
  <si>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</si>
  <si>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</si>
  <si>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</si>
  <si>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</si>
  <si>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</si>
  <si>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</si>
  <si>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</si>
  <si>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</si>
  <si>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</si>
  <si>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</si>
  <si>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</si>
  <si>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</si>
  <si>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</si>
  <si>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</si>
  <si>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</si>
  <si>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</si>
  <si>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</si>
  <si>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</si>
  <si>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</si>
  <si>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</si>
  <si>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</si>
  <si>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</si>
  <si>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</si>
  <si>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</si>
  <si>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</si>
  <si>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</si>
  <si>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</si>
  <si>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</si>
  <si>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</si>
  <si>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</si>
  <si>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</si>
  <si>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</si>
  <si>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</si>
  <si>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</si>
  <si>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</si>
  <si>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</si>
  <si>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</si>
  <si>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</si>
  <si>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</si>
  <si>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</si>
  <si>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</si>
  <si>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</si>
  <si>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</si>
  <si>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</si>
  <si>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</si>
  <si>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</si>
  <si>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</si>
  <si>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</si>
  <si>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</si>
  <si>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</si>
  <si>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</si>
  <si>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</si>
  <si>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</si>
  <si>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</si>
  <si>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</si>
  <si>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</si>
  <si>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</si>
  <si>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</si>
  <si>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</si>
  <si>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</si>
  <si>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</si>
  <si>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</si>
  <si>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</si>
  <si>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</si>
  <si>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</si>
  <si>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</si>
  <si>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</si>
  <si>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</si>
  <si>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</si>
  <si>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</si>
  <si>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</si>
  <si>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</si>
  <si>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</si>
  <si>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</si>
  <si>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</si>
  <si>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</si>
  <si>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</si>
  <si>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</si>
  <si>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</si>
  <si>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</si>
  <si>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</si>
  <si>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</si>
  <si>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</si>
  <si>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</si>
  <si>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</si>
  <si>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</si>
  <si>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</si>
  <si>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</si>
  <si>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</si>
  <si>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</si>
  <si>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</si>
  <si>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</si>
  <si>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</si>
  <si>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</si>
  <si>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</si>
  <si>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</si>
  <si>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</si>
  <si>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</si>
  <si>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</si>
  <si>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</si>
  <si>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</si>
  <si>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</si>
  <si>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</si>
  <si>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</si>
  <si>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</si>
  <si>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</si>
  <si>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</si>
  <si>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</si>
  <si>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</si>
  <si>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</si>
  <si>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</si>
  <si>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</si>
  <si>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</si>
  <si>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</si>
  <si>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</si>
  <si>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</si>
  <si>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</si>
  <si>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</si>
  <si>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</si>
  <si>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</si>
  <si>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</si>
  <si>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</si>
  <si>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</si>
  <si>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</si>
  <si>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</si>
  <si>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</si>
  <si>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</si>
  <si>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</si>
  <si>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</si>
  <si>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</si>
  <si>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</si>
  <si>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</si>
  <si>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</si>
  <si>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</si>
  <si>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</si>
  <si>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</si>
  <si>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</si>
  <si>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</si>
  <si>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</si>
  <si>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</si>
  <si>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</si>
  <si>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</si>
  <si>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</si>
  <si>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</si>
  <si>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</si>
  <si>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</si>
  <si>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</si>
  <si>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</si>
  <si>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</si>
  <si>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</si>
  <si>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</si>
  <si>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</si>
  <si>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</si>
  <si>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</si>
  <si>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</si>
  <si>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</si>
  <si>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</si>
  <si>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</si>
  <si>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</si>
  <si>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</si>
  <si>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</si>
  <si>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</si>
  <si>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</si>
  <si>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</si>
  <si>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</si>
  <si>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</si>
  <si>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</si>
  <si>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</si>
  <si>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</si>
  <si>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</si>
  <si>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</si>
  <si>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</si>
  <si>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</si>
  <si>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</si>
  <si>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</si>
  <si>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</si>
  <si>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</si>
  <si>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</si>
  <si>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</si>
  <si>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</si>
  <si>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</si>
  <si>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</si>
  <si>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</si>
  <si>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</si>
  <si>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</si>
  <si>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</si>
  <si>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</si>
  <si>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</si>
  <si>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</si>
  <si>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</si>
  <si>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</si>
  <si>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</si>
  <si>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</si>
  <si>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</si>
  <si>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</si>
  <si>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</si>
  <si>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</si>
  <si>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</si>
  <si>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</si>
  <si>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</si>
  <si>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</si>
  <si>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</si>
  <si>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</si>
  <si>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</si>
  <si>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</si>
  <si>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</si>
  <si>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</si>
  <si>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</si>
  <si>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</si>
  <si>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</si>
  <si>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</si>
  <si>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</si>
  <si>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</si>
  <si>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</si>
  <si>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</si>
  <si>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</si>
  <si>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</si>
  <si>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</si>
  <si>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</si>
  <si>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</si>
  <si>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</si>
  <si>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</si>
  <si>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</si>
  <si>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</si>
  <si>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</si>
  <si>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</si>
  <si>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</si>
  <si>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</si>
  <si>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</si>
  <si>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</si>
  <si>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</si>
  <si>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</si>
  <si>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</si>
  <si>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</si>
  <si>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</si>
  <si>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</si>
  <si>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</si>
  <si>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</si>
  <si>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</si>
  <si>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</si>
  <si>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</si>
  <si>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</si>
  <si>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</si>
  <si>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</si>
  <si>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</si>
  <si>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</si>
  <si>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</si>
  <si>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</si>
  <si>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</si>
  <si>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</si>
  <si>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</si>
  <si>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</si>
  <si>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</si>
  <si>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</si>
  <si>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</si>
  <si>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</si>
  <si>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</si>
  <si>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</si>
  <si>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</si>
  <si>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</si>
  <si>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</si>
  <si>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</si>
  <si>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</si>
  <si>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</si>
  <si>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</si>
  <si>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</si>
  <si>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</si>
  <si>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</si>
  <si>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</si>
  <si>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</si>
  <si>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</si>
  <si>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</si>
  <si>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</si>
  <si>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</si>
  <si>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</si>
  <si>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</si>
  <si>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</si>
  <si>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</si>
  <si>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</si>
  <si>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</si>
  <si>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</si>
  <si>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</si>
  <si>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</si>
  <si>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</si>
  <si>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</si>
  <si>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</si>
  <si>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</si>
  <si>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</si>
  <si>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</si>
  <si>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</si>
  <si>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</si>
  <si>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</si>
  <si>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</si>
  <si>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</si>
  <si>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</si>
  <si>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</si>
  <si>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</si>
  <si>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</si>
  <si>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</si>
  <si>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</si>
  <si>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</si>
  <si>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</si>
  <si>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</si>
  <si>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</si>
  <si>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</si>
  <si>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</si>
  <si>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</si>
  <si>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</si>
  <si>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</si>
  <si>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</si>
  <si>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</si>
  <si>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</si>
  <si>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</si>
  <si>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</si>
  <si>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</si>
  <si>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</si>
  <si>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</si>
  <si>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</si>
  <si>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</si>
  <si>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</si>
  <si>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</si>
  <si>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</si>
  <si>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</si>
  <si>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</si>
  <si>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</si>
  <si>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</si>
  <si>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</si>
  <si>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</si>
  <si>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</si>
  <si>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</si>
  <si>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</si>
  <si>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</si>
  <si>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</si>
  <si>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</si>
  <si>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</si>
  <si>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</si>
  <si>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</si>
  <si>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</si>
  <si>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</si>
  <si>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</si>
  <si>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</si>
  <si>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</si>
  <si>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</si>
  <si>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</si>
  <si>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</si>
  <si>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</si>
  <si>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</si>
  <si>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</si>
  <si>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</si>
  <si>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</si>
  <si>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</si>
  <si>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</si>
  <si>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</si>
  <si>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</si>
  <si>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</si>
  <si>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</si>
  <si>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</si>
  <si>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</si>
  <si>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</si>
  <si>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</si>
  <si>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</si>
  <si>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</si>
  <si>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</si>
  <si>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</si>
  <si>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</si>
  <si>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</si>
  <si>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</si>
  <si>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</si>
  <si>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</si>
  <si>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</si>
  <si>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</si>
  <si>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</si>
  <si>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</si>
  <si>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</si>
  <si>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</si>
  <si>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</si>
  <si>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</si>
  <si>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</si>
  <si>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</si>
  <si>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</si>
  <si>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</si>
  <si>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</si>
  <si>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</si>
  <si>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</si>
  <si>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</si>
  <si>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</si>
  <si>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</si>
  <si>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</si>
  <si>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</si>
  <si>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</si>
  <si>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</si>
  <si>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</si>
  <si>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</si>
  <si>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</si>
  <si>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</si>
  <si>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</si>
  <si>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</si>
  <si>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</si>
  <si>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</si>
  <si>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</si>
  <si>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</si>
  <si>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</si>
  <si>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</si>
  <si>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</si>
  <si>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</si>
  <si>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</si>
  <si>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</si>
  <si>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</si>
  <si>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</si>
  <si>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</si>
  <si>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</si>
  <si>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</si>
  <si>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</si>
  <si>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</si>
  <si>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</si>
  <si>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</si>
  <si>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</si>
  <si>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</si>
  <si>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</si>
  <si>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</si>
  <si>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</si>
  <si>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</si>
  <si>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</si>
  <si>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</si>
  <si>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</si>
  <si>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</si>
  <si>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</si>
  <si>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</si>
  <si>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</si>
  <si>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</si>
  <si>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</si>
  <si>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</si>
  <si>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</si>
  <si>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</si>
  <si>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</si>
  <si>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</si>
  <si>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</si>
  <si>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</si>
  <si>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</si>
  <si>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</si>
  <si>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</si>
  <si>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</si>
  <si>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</si>
  <si>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</si>
  <si>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</si>
  <si>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</si>
  <si>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</si>
  <si>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</si>
  <si>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</si>
  <si>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</si>
  <si>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</si>
  <si>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</si>
  <si>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</si>
  <si>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</si>
  <si>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</si>
  <si>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</si>
  <si>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</si>
  <si>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</si>
  <si>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</si>
  <si>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</si>
  <si>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</si>
  <si>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</si>
  <si>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</si>
  <si>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</si>
  <si>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</si>
  <si>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</si>
  <si>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</si>
  <si>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</si>
  <si>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</si>
  <si>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</si>
  <si>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</si>
  <si>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</si>
  <si>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</si>
  <si>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</si>
  <si>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</si>
  <si>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</si>
  <si>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</si>
  <si>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</si>
  <si>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</si>
  <si>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</si>
  <si>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</si>
  <si>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</si>
  <si>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</si>
  <si>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</si>
  <si>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</si>
  <si>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</si>
  <si>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</si>
  <si>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</si>
  <si>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</si>
  <si>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</si>
  <si>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</si>
  <si>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</si>
  <si>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</si>
  <si>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</si>
  <si>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</si>
  <si>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</si>
  <si>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</si>
  <si>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</si>
  <si>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</si>
  <si>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</si>
  <si>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</si>
  <si>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</si>
  <si>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</si>
  <si>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</si>
  <si>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</si>
  <si>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</si>
  <si>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</si>
  <si>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</si>
  <si>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</si>
  <si>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</si>
  <si>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</si>
  <si>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</si>
  <si>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</si>
  <si>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</si>
  <si>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</si>
  <si>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</si>
  <si>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</si>
  <si>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</si>
  <si>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</si>
  <si>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</si>
  <si>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</si>
  <si>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</si>
  <si>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</si>
  <si>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</si>
  <si>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</si>
  <si>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</si>
  <si>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</si>
  <si>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</si>
  <si>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</si>
  <si>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</si>
  <si>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</si>
  <si>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</si>
  <si>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</si>
  <si>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</si>
  <si>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</si>
  <si>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</si>
  <si>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</si>
  <si>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</si>
  <si>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</si>
  <si>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</si>
  <si>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</si>
  <si>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</si>
  <si>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</si>
  <si>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</si>
  <si>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</si>
  <si>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</si>
  <si>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</si>
  <si>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</si>
  <si>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</si>
  <si>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</si>
  <si>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</si>
  <si>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</si>
  <si>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</si>
  <si>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</si>
  <si>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</si>
  <si>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</si>
  <si>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</si>
  <si>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</si>
  <si>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</si>
  <si>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</si>
  <si>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</si>
  <si>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</si>
  <si>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</si>
  <si>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</si>
  <si>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</si>
  <si>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</si>
  <si>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</si>
  <si>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</si>
  <si>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</si>
  <si>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</si>
  <si>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</si>
  <si>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</si>
  <si>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</si>
  <si>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</si>
  <si>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</si>
  <si>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</si>
  <si>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</si>
  <si>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</si>
  <si>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</si>
  <si>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</si>
  <si>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</si>
  <si>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</si>
  <si>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</si>
  <si>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</si>
  <si>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</si>
  <si>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</si>
  <si>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</si>
  <si>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</si>
  <si>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</si>
  <si>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</si>
  <si>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</si>
  <si>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</si>
  <si>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</si>
  <si>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</si>
  <si>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</si>
  <si>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</si>
  <si>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</si>
  <si>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</si>
  <si>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</si>
  <si>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</si>
  <si>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</si>
  <si>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</si>
  <si>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</si>
  <si>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</si>
  <si>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</si>
  <si>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</si>
  <si>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</si>
  <si>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</si>
  <si>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</si>
  <si>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</si>
  <si>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</si>
  <si>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</si>
  <si>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</si>
  <si>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</si>
  <si>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</si>
  <si>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</si>
  <si>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</si>
  <si>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</si>
  <si>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</si>
  <si>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</si>
  <si>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</si>
  <si>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</si>
  <si>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</si>
  <si>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</si>
  <si>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</si>
  <si>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</si>
  <si>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</si>
  <si>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</si>
  <si>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</si>
  <si>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</si>
  <si>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</si>
  <si>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</si>
  <si>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</si>
  <si>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</si>
  <si>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</si>
  <si>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</si>
  <si>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</si>
  <si>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</si>
  <si>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</si>
  <si>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</si>
  <si>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</si>
  <si>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</si>
  <si>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</si>
  <si>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</si>
  <si>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</si>
  <si>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</si>
  <si>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</si>
  <si>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</si>
  <si>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</si>
  <si>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</si>
  <si>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</si>
  <si>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</si>
  <si>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</si>
  <si>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</si>
  <si>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</si>
  <si>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</si>
  <si>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</si>
  <si>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</si>
  <si>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</si>
  <si>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</si>
  <si>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</si>
  <si>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</si>
  <si>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</si>
  <si>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</si>
  <si>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</si>
  <si>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</si>
  <si>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</si>
  <si>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</si>
  <si>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</si>
  <si>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</si>
  <si>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</si>
  <si>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</si>
  <si>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</si>
  <si>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</si>
  <si>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</si>
  <si>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</si>
  <si>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</si>
  <si>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</si>
  <si>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</si>
  <si>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</si>
  <si>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</si>
  <si>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</si>
  <si>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</si>
  <si>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</si>
  <si>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</si>
  <si>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</si>
  <si>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</si>
  <si>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</si>
  <si>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</si>
  <si>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</si>
  <si>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</si>
  <si>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</si>
  <si>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</si>
  <si>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</si>
  <si>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</si>
  <si>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</si>
  <si>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</si>
  <si>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</si>
  <si>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</si>
  <si>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</si>
  <si>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</si>
  <si>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</si>
  <si>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</si>
  <si>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</si>
  <si>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</si>
  <si>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</si>
  <si>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</si>
  <si>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</si>
  <si>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</si>
  <si>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</si>
  <si>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</si>
  <si>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</si>
  <si>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</si>
  <si>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</si>
  <si>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</si>
  <si>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</si>
  <si>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</si>
  <si>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</si>
  <si>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</si>
  <si>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</si>
  <si>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</si>
  <si>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</si>
  <si>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</si>
  <si>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</si>
  <si>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</si>
  <si>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</si>
  <si>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</si>
  <si>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</si>
  <si>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</si>
  <si>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</si>
  <si>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</si>
  <si>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</si>
  <si>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</si>
  <si>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</si>
  <si>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</si>
  <si>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</si>
  <si>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</si>
  <si>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</si>
  <si>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</si>
  <si>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</si>
  <si>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</si>
  <si>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</si>
  <si>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</si>
  <si>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</si>
  <si>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</si>
  <si>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</si>
  <si>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</si>
  <si>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</si>
  <si>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</si>
  <si>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</si>
  <si>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</si>
  <si>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</si>
  <si>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</si>
  <si>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</si>
  <si>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</si>
  <si>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</si>
  <si>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</si>
  <si>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</si>
  <si>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</si>
  <si>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</si>
  <si>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</si>
  <si>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</si>
  <si>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</si>
  <si>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</si>
  <si>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</si>
  <si>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</si>
  <si>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</si>
  <si>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</si>
  <si>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</si>
  <si>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</si>
  <si>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</si>
  <si>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</si>
  <si>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</si>
  <si>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</si>
  <si>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</si>
  <si>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</si>
  <si>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</si>
  <si>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</si>
  <si>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</si>
  <si>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</si>
  <si>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</si>
  <si>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</si>
  <si>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</si>
  <si>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</si>
  <si>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</si>
  <si>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</si>
  <si>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</si>
  <si>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</si>
  <si>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</si>
  <si>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</si>
  <si>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</si>
  <si>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</si>
  <si>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</si>
  <si>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</si>
  <si>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</si>
  <si>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</si>
  <si>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</si>
  <si>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</si>
  <si>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</si>
  <si>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</si>
  <si>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</si>
  <si>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</si>
  <si>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</si>
  <si>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</si>
  <si>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</si>
  <si>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</si>
  <si>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</si>
  <si>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</si>
  <si>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</si>
  <si>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</si>
  <si>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</si>
  <si>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</si>
  <si>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</si>
  <si>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</si>
  <si>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</si>
  <si>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</si>
  <si>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</si>
  <si>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</si>
  <si>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</si>
  <si>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</si>
  <si>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</si>
  <si>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</si>
  <si>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</si>
  <si>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</si>
  <si>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</si>
  <si>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</si>
  <si>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</si>
  <si>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</si>
  <si>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</si>
  <si>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</si>
  <si>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</si>
  <si>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</si>
  <si>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</si>
  <si>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</si>
  <si>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</si>
  <si>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</si>
  <si>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</si>
  <si>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</si>
  <si>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</si>
  <si>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</si>
  <si>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</si>
  <si>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</si>
  <si>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</si>
  <si>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</si>
  <si>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</si>
  <si>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</si>
  <si>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</si>
  <si>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</si>
  <si>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</si>
  <si>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</si>
  <si>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</si>
  <si>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</si>
  <si>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</si>
  <si>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</si>
  <si>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</si>
  <si>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</si>
  <si>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</si>
  <si>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</si>
  <si>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</si>
  <si>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</si>
  <si>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</si>
  <si>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</si>
  <si>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</si>
  <si>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</si>
  <si>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</si>
  <si>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</si>
  <si>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</si>
  <si>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</si>
  <si>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</si>
  <si>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</si>
  <si>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</si>
  <si>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</si>
  <si>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</si>
  <si>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</si>
  <si>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</si>
  <si>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</si>
  <si>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</si>
  <si>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</si>
  <si>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</si>
  <si>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</si>
  <si>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</si>
  <si>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</si>
  <si>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</si>
  <si>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</si>
  <si>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</si>
  <si>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</si>
  <si>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</si>
  <si>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</si>
  <si>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</si>
  <si>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</si>
  <si>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</si>
  <si>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</si>
  <si>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</si>
  <si>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</si>
  <si>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</si>
  <si>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</si>
  <si>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</si>
  <si>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</si>
  <si>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</si>
  <si>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</si>
  <si>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</si>
  <si>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</si>
  <si>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</si>
  <si>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</si>
  <si>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</si>
  <si>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</si>
  <si>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</si>
  <si>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</si>
  <si>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</si>
  <si>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</si>
  <si>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</si>
  <si>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</si>
  <si>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</si>
  <si>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</si>
  <si>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</si>
  <si>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</si>
  <si>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</si>
  <si>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</si>
  <si>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</si>
  <si>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</si>
  <si>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</si>
  <si>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</si>
  <si>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</si>
  <si>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</si>
  <si>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</si>
  <si>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</si>
  <si>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</si>
  <si>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</si>
  <si>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</si>
  <si>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</si>
  <si>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</si>
  <si>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</si>
  <si>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</si>
  <si>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</si>
  <si>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</si>
  <si>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</si>
  <si>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</si>
  <si>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</si>
  <si>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</si>
  <si>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</si>
  <si>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</si>
  <si>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</si>
  <si>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</si>
  <si>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</si>
  <si>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</si>
  <si>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</si>
  <si>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</si>
  <si>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</si>
  <si>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</si>
  <si>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</si>
  <si>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</si>
  <si>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</si>
  <si>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</si>
  <si>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</si>
  <si>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</si>
  <si>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</si>
  <si>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</si>
  <si>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</si>
  <si>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</si>
  <si>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</si>
  <si>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</si>
  <si>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</si>
  <si>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</si>
  <si>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</si>
  <si>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</si>
  <si>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</si>
  <si>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</si>
  <si>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</si>
  <si>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</si>
  <si>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</si>
  <si>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</si>
  <si>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</si>
  <si>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</si>
  <si>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</si>
  <si>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</si>
  <si>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</si>
  <si>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</si>
  <si>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</si>
  <si>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</si>
  <si>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</si>
  <si>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</si>
  <si>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</si>
  <si>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</si>
  <si>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</si>
  <si>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</si>
  <si>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</si>
  <si>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</si>
  <si>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</si>
  <si>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</si>
  <si>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</si>
  <si>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</si>
  <si>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</si>
  <si>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</si>
  <si>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</si>
  <si>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</si>
  <si>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</si>
  <si>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</si>
  <si>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</si>
  <si>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</si>
  <si>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</si>
  <si>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</si>
  <si>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</si>
  <si>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</si>
  <si>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</si>
  <si>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</si>
  <si>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</si>
  <si>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</si>
  <si>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</si>
  <si>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</si>
  <si>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</si>
  <si>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</si>
  <si>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</si>
  <si>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</si>
  <si>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</si>
  <si>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</si>
  <si>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</si>
  <si>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</si>
  <si>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</si>
  <si>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</si>
  <si>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</si>
  <si>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</si>
  <si>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</si>
  <si>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</si>
  <si>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</si>
  <si>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</si>
  <si>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</si>
  <si>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</si>
  <si>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</si>
  <si>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</si>
  <si>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</si>
  <si>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</si>
  <si>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</si>
  <si>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</si>
  <si>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</si>
  <si>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</si>
  <si>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</si>
  <si>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</si>
  <si>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</si>
  <si>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</si>
  <si>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</si>
  <si>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</si>
  <si>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</si>
  <si>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</si>
  <si>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</si>
  <si>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</si>
  <si>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</si>
  <si>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</si>
  <si>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</si>
  <si>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</si>
  <si>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</si>
  <si>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</si>
  <si>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</si>
  <si>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</si>
  <si>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</si>
  <si>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</si>
  <si>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</si>
  <si>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</si>
  <si>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</si>
  <si>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</si>
  <si>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</si>
  <si>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</si>
  <si>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</si>
  <si>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</si>
  <si>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</si>
  <si>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</si>
  <si>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</si>
  <si>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</si>
  <si>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</si>
  <si>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</si>
  <si>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</si>
  <si>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</si>
  <si>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</si>
  <si>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</si>
  <si>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</si>
  <si>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</si>
  <si>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</si>
  <si>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</si>
  <si>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</si>
  <si>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</si>
  <si>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</si>
  <si>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</si>
  <si>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</si>
  <si>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</si>
  <si>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</si>
  <si>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</si>
  <si>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</si>
  <si>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</si>
  <si>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</si>
  <si>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</si>
  <si>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</si>
  <si>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</si>
  <si>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</si>
  <si>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</si>
  <si>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</si>
  <si>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</si>
  <si>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</si>
  <si>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</si>
  <si>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</si>
  <si>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</si>
  <si>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</si>
  <si>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</si>
  <si>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</si>
  <si>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</si>
  <si>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</si>
  <si>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</si>
  <si>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</si>
  <si>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</si>
  <si>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</si>
  <si>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</si>
  <si>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</si>
  <si>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</si>
  <si>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</si>
  <si>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</si>
  <si>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</si>
  <si>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</si>
  <si>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</si>
  <si>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</si>
  <si>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</si>
  <si>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</si>
  <si>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</si>
  <si>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</si>
  <si>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</si>
  <si>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</si>
  <si>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</si>
  <si>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</si>
  <si>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</si>
  <si>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</si>
  <si>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</si>
  <si>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</si>
  <si>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</si>
  <si>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</si>
  <si>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</si>
  <si>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</si>
  <si>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</si>
  <si>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</si>
  <si>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</si>
  <si>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</si>
  <si>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</si>
  <si>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</si>
  <si>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</si>
  <si>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</si>
  <si>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</si>
  <si>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</si>
  <si>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</si>
  <si>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</si>
  <si>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</si>
  <si>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</si>
  <si>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</si>
  <si>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</si>
  <si>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</si>
  <si>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</si>
  <si>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</si>
  <si>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</si>
  <si>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</si>
  <si>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</si>
  <si>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</si>
  <si>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</si>
  <si>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</si>
  <si>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</si>
  <si>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</si>
  <si>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</si>
  <si>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</si>
  <si>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</si>
  <si>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</si>
  <si>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</si>
  <si>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</si>
  <si>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</si>
  <si>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</si>
  <si>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</si>
  <si>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</si>
  <si>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</si>
  <si>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</si>
  <si>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</si>
  <si>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</si>
  <si>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</si>
  <si>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</si>
  <si>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</si>
  <si>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</si>
  <si>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</si>
  <si>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</si>
  <si>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</si>
  <si>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</si>
  <si>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</si>
  <si>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</si>
  <si>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</si>
  <si>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</si>
  <si>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</si>
  <si>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</si>
  <si>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</si>
  <si>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</si>
  <si>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</si>
  <si>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</si>
  <si>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</si>
  <si>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</si>
  <si>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</si>
  <si>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</si>
  <si>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</si>
  <si>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</si>
  <si>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</si>
  <si>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</si>
  <si>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</si>
  <si>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</si>
  <si>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</si>
  <si>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</si>
  <si>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</si>
  <si>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</si>
  <si>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</si>
  <si>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</si>
  <si>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</si>
  <si>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</si>
  <si>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</si>
  <si>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</si>
  <si>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</si>
  <si>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</si>
  <si>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</si>
  <si>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</si>
  <si>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</si>
  <si>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</si>
  <si>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</si>
  <si>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</si>
  <si>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</si>
  <si>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</si>
  <si>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</si>
  <si>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</si>
  <si>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</si>
  <si>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</si>
  <si>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</si>
  <si>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</si>
  <si>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</si>
  <si>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</si>
  <si>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</si>
  <si>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</si>
  <si>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</si>
  <si>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</si>
  <si>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</si>
  <si>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</si>
  <si>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</si>
  <si>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</si>
  <si>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</si>
  <si>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</si>
  <si>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</si>
  <si>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</si>
  <si>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</si>
  <si>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</si>
  <si>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</si>
  <si>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</si>
  <si>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</si>
  <si>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</si>
  <si>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</si>
  <si>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</si>
  <si>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</si>
  <si>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</si>
  <si>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</si>
  <si>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</si>
  <si>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</si>
  <si>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</si>
  <si>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</si>
  <si>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</si>
  <si>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</si>
  <si>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</si>
  <si>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</si>
  <si>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</si>
  <si>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</si>
  <si>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</si>
  <si>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</si>
  <si>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</si>
  <si>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</si>
  <si>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</si>
  <si>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</si>
  <si>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</si>
  <si>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</si>
  <si>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</si>
  <si>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</si>
  <si>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</si>
  <si>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</si>
  <si>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</si>
  <si>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</si>
  <si>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</si>
  <si>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</si>
  <si>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</si>
  <si>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</si>
  <si>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</si>
  <si>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</si>
  <si>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</si>
  <si>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</si>
  <si>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</si>
  <si>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</si>
  <si>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</si>
  <si>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</si>
  <si>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</si>
  <si>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</si>
  <si>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</si>
  <si>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</si>
  <si>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</si>
  <si>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</si>
  <si>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</si>
  <si>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</si>
  <si>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</si>
  <si>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</si>
  <si>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</si>
  <si>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</si>
  <si>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</si>
  <si>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</si>
  <si>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</si>
  <si>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</si>
  <si>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</si>
  <si>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</si>
  <si>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</si>
  <si>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</si>
  <si>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</si>
  <si>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</si>
  <si>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</si>
  <si>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</si>
  <si>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</si>
  <si>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</si>
  <si>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</si>
  <si>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</si>
  <si>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</si>
  <si>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</si>
  <si>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</si>
  <si>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</si>
  <si>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</si>
  <si>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</si>
  <si>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</si>
  <si>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</si>
  <si>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</si>
  <si>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</si>
  <si>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</si>
  <si>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</si>
  <si>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</si>
  <si>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</si>
  <si>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</si>
  <si>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</si>
  <si>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</si>
  <si>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</si>
  <si>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</si>
  <si>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</si>
  <si>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</si>
  <si>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</si>
  <si>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</si>
  <si>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</si>
  <si>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</si>
  <si>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</si>
  <si>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</si>
  <si>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</si>
  <si>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</si>
  <si>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</si>
  <si>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</si>
  <si>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</si>
  <si>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</si>
  <si>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</si>
  <si>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</si>
  <si>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</si>
  <si>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</si>
  <si>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</si>
  <si>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</si>
  <si>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</si>
  <si>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</si>
  <si>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</si>
  <si>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</si>
  <si>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</si>
  <si>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</si>
  <si>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</si>
  <si>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</si>
  <si>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</si>
  <si>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</si>
  <si>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</si>
  <si>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</si>
  <si>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</si>
  <si>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</si>
  <si>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</si>
  <si>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</si>
  <si>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</si>
  <si>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</si>
  <si>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</si>
  <si>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</si>
  <si>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</si>
  <si>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</si>
  <si>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</si>
  <si>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</si>
  <si>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</si>
  <si>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</si>
  <si>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</si>
  <si>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</si>
  <si>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</si>
  <si>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</si>
  <si>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</si>
  <si>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</si>
  <si>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</si>
  <si>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</si>
  <si>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</si>
  <si>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</si>
  <si>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</si>
  <si>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</si>
  <si>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</si>
  <si>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</si>
  <si>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</si>
  <si>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</si>
  <si>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</si>
  <si>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</si>
  <si>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</si>
  <si>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</si>
  <si>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</si>
  <si>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</si>
  <si>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</si>
  <si>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</si>
  <si>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</si>
  <si>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</si>
  <si>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</si>
  <si>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</si>
  <si>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</si>
  <si>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</si>
  <si>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</si>
  <si>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</si>
  <si>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</si>
  <si>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</si>
  <si>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</si>
  <si>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</si>
  <si>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</si>
  <si>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</si>
  <si>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</si>
  <si>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</si>
  <si>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</si>
  <si>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</si>
  <si>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</si>
  <si>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</si>
  <si>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</si>
  <si>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</si>
  <si>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</si>
  <si>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</si>
  <si>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</si>
  <si>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</si>
  <si>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</si>
  <si>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</si>
  <si>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</si>
  <si>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</si>
  <si>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</si>
  <si>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</si>
  <si>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</si>
  <si>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</si>
  <si>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</si>
  <si>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</si>
  <si>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</si>
  <si>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</si>
  <si>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</si>
  <si>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</si>
  <si>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</si>
  <si>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</si>
  <si>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</si>
  <si>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</si>
  <si>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</si>
  <si>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</si>
  <si>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</si>
  <si>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</si>
  <si>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</si>
  <si>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</si>
  <si>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</si>
  <si>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</si>
  <si>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</si>
  <si>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</si>
  <si>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</si>
  <si>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</si>
  <si>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</si>
  <si>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</si>
  <si>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</si>
  <si>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</si>
  <si>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</si>
  <si>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</si>
  <si>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</si>
  <si>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</si>
  <si>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</si>
  <si>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</si>
  <si>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</si>
  <si>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</si>
  <si>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</si>
  <si>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</si>
  <si>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</si>
  <si>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</si>
  <si>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</si>
  <si>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</si>
  <si>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</si>
  <si>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</si>
  <si>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</si>
  <si>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</si>
  <si>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</si>
  <si>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</si>
  <si>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</si>
  <si>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</si>
  <si>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</si>
  <si>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</si>
  <si>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</si>
  <si>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</si>
  <si>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</si>
  <si>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</si>
  <si>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</si>
  <si>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</si>
  <si>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</si>
  <si>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</si>
  <si>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</si>
  <si>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</si>
  <si>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</si>
  <si>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</si>
  <si>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</si>
  <si>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</si>
  <si>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</si>
  <si>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</si>
  <si>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</si>
  <si>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</si>
  <si>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</si>
  <si>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</si>
  <si>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</si>
  <si>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</si>
  <si>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</si>
  <si>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</si>
  <si>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</si>
  <si>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</si>
  <si>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</si>
  <si>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</si>
  <si>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</si>
  <si>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</si>
  <si>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</si>
  <si>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</si>
  <si>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</si>
  <si>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</si>
  <si>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</si>
  <si>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</si>
  <si>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</si>
  <si>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</si>
  <si>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</si>
  <si>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</si>
  <si>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</si>
  <si>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</si>
  <si>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</si>
  <si>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</si>
  <si>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</si>
  <si>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</si>
  <si>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</si>
  <si>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</si>
  <si>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</si>
  <si>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</si>
  <si>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</si>
  <si>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</si>
  <si>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</si>
  <si>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</si>
  <si>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</si>
  <si>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</si>
  <si>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</si>
  <si>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</si>
  <si>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</si>
  <si>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</si>
  <si>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</si>
  <si>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</si>
  <si>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</si>
  <si>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</si>
  <si>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</si>
  <si>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</si>
  <si>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</si>
  <si>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</si>
  <si>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</si>
  <si>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</si>
  <si>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</si>
  <si>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</si>
  <si>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</si>
  <si>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</si>
  <si>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</si>
  <si>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</si>
  <si>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</si>
  <si>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</si>
  <si>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</si>
  <si>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</si>
  <si>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</si>
  <si>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</si>
  <si>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</si>
  <si>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</si>
  <si>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</si>
  <si>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</si>
  <si>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</si>
  <si>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</si>
  <si>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</si>
  <si>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</si>
  <si>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</si>
  <si>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</si>
  <si>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</si>
  <si>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</si>
  <si>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</si>
  <si>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</si>
  <si>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</si>
  <si>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</si>
  <si>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</si>
  <si>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</si>
  <si>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</si>
  <si>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</si>
  <si>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</si>
  <si>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</si>
  <si>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</si>
  <si>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</si>
  <si>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</si>
  <si>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</si>
  <si>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</si>
  <si>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</si>
  <si>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</si>
  <si>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</si>
  <si>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</si>
  <si>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</si>
  <si>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</si>
  <si>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</si>
  <si>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</si>
  <si>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</si>
  <si>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</si>
  <si>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</si>
  <si>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</si>
  <si>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</si>
  <si>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</si>
  <si>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</si>
  <si>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</si>
  <si>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</si>
  <si>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</si>
  <si>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</si>
  <si>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</si>
  <si>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</si>
  <si>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</si>
  <si>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</si>
  <si>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</si>
  <si>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</si>
  <si>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</si>
  <si>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</si>
  <si>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</si>
  <si>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</si>
  <si>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</si>
  <si>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</si>
  <si>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</si>
  <si>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</si>
  <si>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</si>
  <si>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</si>
  <si>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</si>
  <si>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</si>
  <si>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</si>
  <si>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</si>
  <si>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</si>
  <si>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</si>
  <si>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</si>
  <si>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</si>
  <si>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</si>
  <si>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</si>
  <si>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</si>
  <si>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</si>
  <si>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</si>
  <si>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</si>
  <si>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</si>
  <si>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</si>
  <si>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</si>
  <si>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</si>
  <si>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</si>
  <si>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</si>
  <si>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</si>
  <si>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</si>
  <si>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</si>
  <si>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</si>
  <si>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</si>
  <si>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</si>
  <si>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</si>
  <si>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</si>
  <si>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</si>
  <si>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</si>
  <si>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</si>
  <si>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</si>
  <si>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</si>
  <si>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</si>
  <si>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</si>
  <si>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</si>
  <si>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</si>
  <si>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</si>
  <si>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</si>
  <si>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</si>
  <si>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</si>
  <si>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</si>
  <si>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</si>
  <si>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</si>
  <si>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</si>
  <si>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</si>
  <si>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</si>
  <si>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</si>
  <si>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</si>
  <si>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</si>
  <si>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</si>
  <si>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</si>
  <si>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</si>
  <si>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</si>
  <si>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</si>
  <si>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</si>
  <si>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</si>
  <si>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</si>
  <si>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</si>
  <si>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</si>
  <si>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</si>
  <si>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</si>
  <si>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</si>
  <si>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</si>
  <si>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</si>
  <si>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</si>
  <si>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</si>
  <si>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</si>
  <si>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</si>
  <si>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</si>
  <si>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</si>
  <si>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</si>
  <si>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</si>
  <si>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</si>
  <si>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</si>
  <si>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</si>
  <si>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</si>
  <si>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</si>
  <si>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</si>
  <si>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</si>
  <si>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</si>
  <si>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</si>
  <si>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</si>
  <si>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</si>
  <si>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</si>
  <si>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</si>
  <si>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</si>
  <si>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</si>
  <si>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</si>
  <si>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</si>
  <si>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</si>
  <si>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</si>
  <si>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</si>
  <si>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</si>
  <si>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</si>
  <si>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</si>
  <si>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</si>
  <si>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</si>
  <si>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</si>
  <si>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</si>
  <si>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</si>
  <si>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</si>
  <si>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</si>
  <si>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</si>
  <si>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</si>
  <si>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</si>
  <si>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</si>
  <si>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</si>
  <si>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</si>
  <si>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</si>
  <si>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</si>
  <si>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</si>
  <si>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</si>
  <si>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</si>
  <si>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</si>
  <si>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</si>
  <si>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</si>
  <si>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</si>
  <si>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</si>
  <si>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</si>
  <si>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</si>
  <si>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</si>
  <si>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</si>
  <si>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</si>
  <si>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</si>
  <si>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</si>
  <si>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</si>
  <si>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</si>
  <si>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</si>
  <si>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</si>
  <si>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</si>
  <si>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</si>
  <si>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</si>
  <si>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</si>
  <si>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</si>
  <si>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</si>
  <si>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</si>
  <si>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</si>
  <si>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</si>
  <si>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</si>
  <si>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</si>
  <si>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</si>
  <si>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</si>
  <si>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</si>
  <si>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</si>
  <si>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</si>
  <si>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</si>
  <si>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</si>
  <si>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</si>
  <si>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</si>
  <si>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</si>
  <si>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</si>
  <si>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</si>
  <si>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</si>
  <si>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</si>
  <si>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</si>
  <si>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</si>
  <si>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</si>
  <si>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</si>
  <si>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</si>
  <si>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</si>
  <si>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</si>
  <si>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</si>
  <si>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</si>
  <si>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</si>
  <si>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</si>
  <si>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</si>
  <si>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</si>
  <si>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</si>
  <si>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</si>
  <si>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</si>
  <si>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</si>
  <si>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</si>
  <si>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</si>
  <si>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</si>
  <si>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</si>
  <si>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</si>
  <si>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</si>
  <si>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</si>
  <si>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</si>
  <si>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</si>
  <si>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</si>
  <si>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</si>
  <si>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</si>
  <si>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</si>
  <si>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</si>
  <si>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</si>
  <si>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</si>
  <si>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</si>
  <si>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</si>
  <si>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</si>
  <si>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</si>
  <si>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</si>
  <si>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</si>
  <si>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</si>
  <si>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</si>
  <si>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</si>
  <si>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</si>
  <si>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</si>
  <si>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</si>
  <si>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</si>
  <si>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</si>
  <si>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</si>
  <si>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</si>
  <si>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</si>
  <si>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</si>
  <si>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</si>
  <si>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</si>
  <si>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</si>
  <si>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</si>
  <si>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</si>
  <si>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</si>
  <si>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</si>
  <si>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</si>
  <si>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</si>
  <si>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</si>
  <si>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</si>
  <si>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</si>
  <si>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</si>
  <si>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</si>
  <si>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</si>
  <si>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</si>
  <si>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</si>
  <si>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</si>
  <si>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</si>
  <si>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</si>
  <si>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</si>
  <si>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</si>
  <si>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</si>
  <si>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</si>
  <si>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</si>
  <si>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</si>
  <si>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</si>
  <si>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</si>
  <si>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</si>
  <si>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</si>
  <si>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</si>
  <si>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</si>
  <si>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</si>
  <si>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</si>
  <si>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</si>
  <si>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</si>
  <si>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</si>
  <si>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</si>
  <si>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</si>
  <si>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</si>
  <si>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</si>
  <si>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</si>
  <si>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</si>
  <si>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</si>
  <si>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</si>
  <si>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</si>
  <si>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</si>
  <si>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</si>
  <si>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</si>
  <si>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</si>
  <si>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</si>
  <si>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</si>
  <si>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</si>
  <si>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</si>
  <si>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</si>
  <si>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</si>
  <si>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</si>
  <si>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</si>
  <si>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</si>
  <si>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</si>
  <si>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</si>
  <si>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</si>
  <si>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</si>
  <si>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</si>
  <si>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</si>
  <si>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</si>
  <si>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</si>
  <si>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</si>
  <si>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</si>
  <si>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</si>
  <si>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</si>
  <si>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</si>
  <si>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</si>
  <si>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</si>
  <si>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</si>
  <si>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</si>
  <si>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</si>
  <si>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</si>
  <si>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</si>
  <si>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</si>
  <si>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</si>
  <si>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</si>
  <si>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</si>
  <si>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</si>
  <si>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</si>
  <si>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</si>
  <si>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</si>
  <si>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</si>
  <si>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</si>
  <si>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</si>
  <si>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</si>
  <si>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</si>
  <si>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</si>
  <si>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</si>
  <si>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</si>
  <si>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</si>
  <si>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</si>
  <si>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</si>
  <si>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</si>
  <si>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</si>
  <si>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</si>
  <si>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</si>
  <si>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</si>
  <si>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</si>
  <si>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</si>
  <si>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</si>
  <si>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</si>
  <si>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</si>
  <si>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</si>
  <si>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</si>
  <si>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</si>
  <si>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</si>
  <si>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</si>
  <si>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</si>
  <si>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</si>
  <si>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</si>
  <si>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</si>
  <si>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</si>
  <si>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</si>
  <si>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</si>
  <si>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</si>
  <si>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</si>
  <si>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</si>
  <si>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</si>
  <si>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</si>
  <si>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</si>
  <si>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</si>
  <si>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</si>
  <si>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</si>
  <si>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</si>
  <si>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</si>
  <si>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</si>
  <si>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</si>
  <si>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</si>
  <si>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</si>
  <si>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</si>
  <si>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</si>
  <si>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</si>
  <si>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</si>
  <si>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</si>
  <si>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</si>
  <si>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</si>
  <si>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</si>
  <si>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</si>
  <si>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</si>
  <si>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</si>
  <si>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</si>
  <si>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</si>
  <si>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</si>
  <si>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</si>
  <si>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</si>
  <si>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</si>
  <si>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</si>
  <si>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</si>
  <si>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</si>
  <si>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</si>
  <si>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</si>
  <si>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</si>
  <si>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</si>
  <si>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</si>
  <si>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</si>
  <si>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</si>
  <si>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</si>
  <si>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</si>
  <si>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</si>
  <si>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</si>
  <si>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</si>
  <si>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</si>
  <si>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</si>
  <si>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</si>
  <si>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</si>
  <si>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</si>
  <si>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</si>
  <si>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</si>
  <si>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</si>
  <si>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</si>
  <si>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</si>
  <si>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</si>
  <si>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</si>
  <si>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</si>
  <si>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</si>
  <si>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</si>
  <si>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</si>
  <si>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</si>
  <si>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</si>
  <si>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</si>
  <si>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</si>
  <si>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</si>
  <si>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</si>
  <si>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</si>
  <si>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</si>
  <si>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</si>
  <si>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</si>
  <si>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</si>
  <si>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</si>
  <si>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</si>
  <si>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</si>
  <si>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</si>
  <si>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</si>
  <si>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</si>
  <si>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</si>
  <si>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</si>
  <si>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</si>
  <si>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</si>
  <si>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</si>
  <si>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</si>
  <si>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</si>
  <si>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</si>
  <si>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</si>
  <si>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</si>
  <si>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</si>
  <si>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</si>
  <si>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</si>
  <si>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</si>
  <si>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</si>
  <si>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</si>
  <si>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</si>
  <si>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</si>
  <si>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</si>
  <si>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</si>
  <si>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</si>
  <si>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</si>
  <si>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</si>
  <si>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</si>
  <si>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</si>
  <si>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</si>
  <si>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</si>
  <si>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</si>
  <si>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</si>
  <si>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</si>
  <si>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</si>
  <si>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</si>
  <si>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</si>
  <si>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</si>
  <si>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</si>
  <si>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</si>
  <si>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</si>
  <si>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</si>
  <si>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</si>
  <si>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</si>
  <si>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</si>
  <si>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</si>
  <si>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</si>
  <si>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</si>
  <si>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</si>
  <si>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</si>
  <si>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</si>
  <si>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</si>
  <si>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</si>
  <si>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</si>
  <si>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</si>
  <si>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</si>
  <si>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</si>
  <si>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</si>
  <si>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</si>
  <si>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</si>
  <si>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</si>
  <si>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</si>
  <si>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</si>
  <si>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</si>
  <si>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</si>
  <si>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</si>
  <si>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</si>
  <si>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</si>
  <si>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</si>
  <si>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</si>
  <si>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</si>
  <si>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</si>
  <si>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</si>
  <si>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</si>
  <si>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</si>
  <si>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</si>
  <si>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</si>
  <si>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</si>
  <si>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</si>
  <si>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</si>
  <si>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</si>
  <si>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</si>
  <si>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</si>
  <si>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</si>
  <si>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</si>
  <si>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</si>
  <si>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</si>
  <si>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</si>
  <si>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</si>
  <si>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</si>
  <si>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</si>
  <si>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</si>
  <si>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</si>
  <si>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</si>
  <si>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</si>
  <si>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</si>
  <si>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</si>
  <si>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</si>
  <si>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</si>
  <si>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</si>
  <si>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</si>
  <si>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</si>
  <si>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</si>
  <si>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</si>
  <si>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</si>
  <si>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</si>
  <si>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</si>
  <si>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</si>
  <si>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</si>
  <si>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</si>
  <si>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</si>
  <si>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</si>
  <si>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</si>
  <si>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</si>
  <si>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</si>
  <si>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</si>
  <si>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</si>
  <si>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</si>
  <si>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</si>
  <si>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</si>
  <si>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</si>
  <si>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</si>
  <si>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</si>
  <si>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</si>
  <si>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</si>
  <si>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</si>
  <si>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</si>
  <si>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</si>
  <si>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</si>
  <si>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</si>
  <si>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</si>
  <si>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</si>
  <si>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</si>
  <si>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</si>
  <si>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</si>
  <si>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</si>
  <si>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</si>
  <si>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</si>
  <si>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</si>
  <si>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</si>
  <si>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</si>
  <si>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</si>
  <si>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</si>
  <si>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</si>
  <si>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</si>
  <si>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</si>
  <si>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</si>
  <si>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</si>
  <si>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</si>
  <si>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</si>
  <si>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</si>
  <si>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</si>
  <si>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</si>
  <si>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</si>
  <si>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</si>
  <si>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</si>
  <si>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</si>
  <si>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</si>
  <si>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</si>
  <si>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</si>
  <si>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</si>
  <si>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</si>
  <si>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</si>
  <si>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</si>
  <si>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</si>
  <si>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</si>
  <si>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</si>
  <si>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</si>
  <si>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</si>
  <si>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</si>
  <si>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</si>
  <si>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</si>
  <si>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</si>
  <si>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</si>
  <si>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</si>
  <si>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</si>
  <si>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</si>
  <si>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</si>
  <si>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</si>
  <si>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</si>
  <si>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</si>
  <si>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</si>
  <si>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</si>
  <si>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</si>
  <si>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</si>
  <si>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</si>
  <si>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</si>
  <si>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</si>
  <si>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</si>
  <si>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</si>
  <si>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</si>
  <si>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</si>
  <si>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</si>
  <si>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</si>
  <si>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</si>
  <si>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</si>
  <si>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</si>
  <si>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</si>
  <si>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</si>
  <si>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</si>
  <si>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</si>
  <si>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</si>
  <si>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</si>
  <si>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</si>
  <si>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</si>
  <si>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</si>
  <si>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</si>
  <si>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</si>
  <si>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</si>
  <si>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</si>
  <si>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</si>
  <si>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</si>
  <si>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</si>
  <si>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</si>
  <si>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</si>
  <si>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</si>
  <si>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</si>
  <si>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</si>
  <si>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</si>
  <si>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</si>
  <si>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</si>
  <si>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</si>
  <si>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</si>
  <si>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</si>
  <si>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</si>
  <si>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</si>
  <si>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</si>
  <si>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</si>
  <si>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</si>
  <si>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</si>
  <si>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</si>
  <si>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</si>
  <si>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</si>
  <si>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</si>
  <si>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</si>
  <si>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</si>
  <si>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</si>
  <si>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</si>
  <si>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</si>
  <si>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</si>
  <si>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</si>
  <si>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</si>
  <si>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</si>
  <si>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</si>
  <si>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</si>
  <si>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</si>
  <si>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</si>
  <si>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</si>
  <si>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</si>
  <si>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</si>
  <si>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</si>
  <si>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</si>
  <si>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</si>
  <si>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</si>
  <si>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</si>
  <si>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</si>
  <si>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</si>
  <si>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</si>
  <si>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</si>
  <si>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</si>
  <si>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</si>
  <si>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</si>
  <si>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</si>
  <si>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</si>
  <si>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</si>
  <si>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</si>
  <si>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</si>
  <si>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</si>
  <si>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</si>
  <si>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</si>
  <si>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</si>
  <si>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</si>
  <si>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</si>
  <si>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</si>
  <si>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</si>
  <si>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</si>
  <si>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</si>
  <si>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</si>
  <si>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</si>
  <si>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</si>
  <si>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</si>
  <si>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</si>
  <si>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</si>
  <si>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</si>
  <si>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</si>
  <si>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</si>
  <si>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</si>
  <si>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</si>
  <si>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</si>
  <si>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</si>
  <si>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</si>
  <si>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</si>
  <si>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</si>
  <si>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</si>
  <si>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</si>
  <si>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</si>
  <si>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</si>
  <si>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</si>
  <si>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</si>
  <si>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</si>
  <si>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</si>
  <si>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</si>
  <si>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</si>
  <si>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</si>
  <si>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</si>
  <si>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</si>
  <si>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</si>
  <si>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</si>
  <si>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</si>
  <si>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</si>
  <si>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</si>
  <si>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</si>
  <si>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</si>
  <si>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</si>
  <si>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</si>
  <si>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</si>
  <si>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</si>
  <si>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</si>
  <si>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</si>
  <si>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</si>
  <si>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</si>
  <si>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</si>
  <si>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</si>
  <si>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</si>
  <si>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</si>
  <si>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</si>
  <si>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</si>
  <si>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</si>
  <si>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</si>
  <si>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</si>
  <si>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</si>
  <si>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</si>
  <si>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</si>
  <si>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</si>
  <si>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</si>
  <si>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</si>
  <si>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</si>
  <si>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</si>
  <si>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</si>
  <si>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</si>
  <si>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</si>
  <si>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</si>
  <si>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</si>
  <si>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</si>
  <si>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</si>
  <si>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</si>
  <si>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</si>
  <si>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</si>
  <si>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</si>
  <si>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</si>
  <si>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</si>
  <si>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</si>
  <si>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</si>
  <si>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</si>
  <si>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</si>
  <si>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</si>
  <si>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</si>
  <si>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</si>
  <si>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</si>
  <si>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</si>
  <si>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</si>
  <si>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</si>
  <si>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</si>
  <si>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</si>
  <si>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</si>
  <si>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</si>
  <si>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</si>
  <si>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</si>
  <si>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</si>
  <si>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</si>
  <si>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</si>
  <si>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</si>
  <si>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</si>
  <si>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</si>
  <si>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</si>
  <si>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</si>
  <si>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</si>
  <si>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</si>
  <si>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</si>
  <si>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</si>
  <si>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</si>
  <si>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</si>
  <si>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</si>
  <si>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</si>
  <si>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</si>
  <si>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</si>
  <si>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</si>
  <si>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</si>
  <si>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</si>
  <si>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</si>
  <si>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</si>
  <si>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</si>
  <si>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</si>
  <si>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</si>
  <si>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</si>
  <si>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</si>
  <si>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</si>
  <si>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</si>
  <si>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</si>
  <si>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</si>
  <si>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</si>
  <si>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</si>
  <si>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</si>
  <si>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</si>
  <si>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</si>
  <si>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</si>
  <si>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</si>
  <si>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</si>
  <si>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</si>
  <si>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</si>
  <si>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</si>
  <si>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</si>
  <si>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</si>
  <si>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</si>
  <si>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</si>
  <si>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</si>
  <si>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</si>
  <si>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</si>
  <si>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</si>
  <si>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</si>
  <si>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</si>
  <si>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</si>
  <si>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</si>
  <si>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</si>
  <si>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</si>
  <si>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</si>
  <si>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</si>
  <si>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</si>
  <si>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</si>
  <si>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</si>
  <si>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</si>
  <si>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</si>
  <si>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</si>
  <si>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</si>
  <si>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</si>
  <si>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</si>
  <si>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</si>
  <si>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</si>
  <si>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</si>
  <si>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</si>
  <si>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</si>
  <si>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</si>
  <si>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</si>
  <si>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</si>
  <si>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</si>
  <si>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</si>
  <si>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</si>
  <si>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</si>
  <si>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</si>
  <si>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</si>
  <si>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</si>
  <si>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</si>
  <si>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</si>
  <si>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</si>
  <si>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</si>
  <si>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</si>
  <si>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</si>
  <si>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</si>
  <si>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</si>
  <si>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</si>
  <si>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</si>
  <si>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</si>
  <si>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</si>
  <si>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</si>
  <si>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</si>
  <si>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</si>
  <si>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</si>
  <si>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</si>
  <si>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</si>
  <si>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</si>
  <si>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</si>
  <si>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</si>
  <si>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</si>
  <si>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</si>
  <si>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</si>
  <si>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</si>
  <si>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</si>
  <si>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</si>
  <si>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</si>
  <si>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</si>
  <si>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</si>
  <si>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</si>
  <si>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</si>
  <si>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</si>
  <si>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</si>
  <si>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</si>
  <si>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</si>
  <si>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</si>
  <si>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</si>
  <si>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</si>
  <si>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</si>
  <si>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</si>
  <si>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</si>
  <si>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</si>
  <si>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</si>
  <si>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</si>
  <si>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</si>
  <si>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</si>
  <si>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</si>
  <si>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</si>
  <si>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</si>
  <si>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</si>
  <si>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</si>
  <si>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</si>
  <si>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</si>
  <si>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</si>
  <si>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</si>
  <si>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</si>
  <si>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</si>
  <si>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</si>
  <si>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</si>
  <si>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</si>
  <si>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</si>
  <si>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</si>
  <si>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</si>
  <si>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</si>
  <si>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</si>
  <si>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</si>
  <si>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</si>
  <si>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</si>
  <si>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</si>
  <si>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</si>
  <si>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</si>
  <si>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</si>
  <si>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</si>
  <si>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</si>
  <si>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</si>
  <si>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</si>
  <si>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</si>
  <si>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</si>
  <si>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</si>
  <si>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</si>
  <si>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</si>
  <si>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</si>
  <si>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</si>
  <si>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</si>
  <si>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</si>
  <si>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</si>
  <si>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</si>
  <si>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</si>
  <si>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</si>
  <si>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</si>
  <si>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</si>
  <si>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</si>
  <si>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</si>
  <si>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</si>
  <si>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</si>
  <si>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</si>
  <si>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</si>
  <si>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</si>
  <si>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</si>
  <si>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</si>
  <si>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</si>
  <si>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</si>
  <si>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</si>
  <si>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</si>
  <si>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</si>
  <si>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</si>
  <si>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</si>
  <si>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</si>
  <si>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</si>
  <si>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</si>
  <si>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</si>
  <si>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</si>
  <si>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</si>
  <si>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</si>
  <si>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</si>
  <si>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</si>
  <si>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</si>
  <si>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</si>
  <si>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</si>
  <si>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</si>
  <si>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</si>
  <si>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</si>
  <si>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</si>
  <si>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</si>
  <si>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</si>
  <si>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</si>
  <si>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</si>
  <si>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</si>
  <si>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</si>
  <si>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</si>
  <si>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</si>
  <si>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</si>
  <si>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</si>
  <si>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</si>
  <si>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</si>
  <si>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</si>
  <si>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</si>
  <si>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</si>
  <si>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</si>
  <si>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</si>
  <si>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</si>
  <si>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</si>
  <si>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</si>
  <si>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</si>
  <si>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</si>
  <si>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</si>
  <si>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</si>
  <si>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</si>
  <si>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</si>
  <si>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</si>
  <si>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</si>
  <si>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</si>
  <si>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</si>
  <si>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</si>
  <si>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</si>
  <si>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</si>
  <si>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</si>
  <si>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</si>
  <si>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</si>
  <si>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</si>
  <si>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</si>
  <si>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</si>
  <si>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</si>
  <si>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</si>
  <si>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</si>
  <si>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</si>
  <si>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</si>
  <si>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</si>
  <si>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</si>
  <si>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</si>
  <si>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</si>
  <si>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</si>
  <si>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</si>
  <si>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</si>
  <si>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</si>
  <si>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</si>
  <si>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</si>
  <si>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</si>
  <si>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</si>
  <si>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</si>
  <si>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</si>
  <si>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</si>
  <si>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</si>
  <si>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</si>
  <si>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</si>
  <si>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</si>
  <si>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</si>
  <si>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</si>
  <si>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</si>
  <si>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</si>
  <si>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</si>
  <si>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</si>
  <si>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</si>
  <si>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</si>
  <si>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</si>
  <si>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</si>
  <si>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</si>
  <si>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</si>
  <si>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</si>
  <si>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</si>
  <si>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</si>
  <si>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</si>
  <si>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</si>
  <si>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</si>
  <si>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</si>
  <si>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</si>
  <si>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</si>
  <si>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</si>
  <si>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</si>
  <si>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</si>
  <si>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</si>
  <si>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</si>
  <si>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</si>
  <si>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</si>
  <si>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</si>
  <si>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</si>
  <si>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</si>
  <si>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</si>
  <si>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</si>
  <si>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</si>
  <si>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</si>
  <si>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</si>
  <si>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</si>
  <si>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</si>
  <si>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</si>
  <si>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</si>
  <si>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</si>
  <si>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</si>
  <si>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</si>
  <si>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</si>
  <si>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</si>
  <si>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</si>
  <si>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</si>
  <si>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</si>
  <si>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</si>
  <si>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</si>
  <si>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</si>
  <si>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</si>
  <si>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</si>
  <si>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</si>
  <si>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</si>
  <si>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</si>
  <si>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</si>
  <si>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</si>
  <si>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</si>
  <si>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</si>
  <si>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</si>
  <si>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</si>
  <si>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</si>
  <si>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</si>
  <si>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</si>
  <si>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</si>
  <si>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</si>
  <si>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</si>
  <si>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</si>
  <si>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</si>
  <si>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</si>
  <si>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</si>
  <si>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</si>
  <si>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</si>
  <si>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</si>
  <si>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</si>
  <si>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</si>
  <si>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</si>
  <si>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</si>
  <si>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</si>
  <si>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</si>
  <si>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</si>
  <si>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</si>
  <si>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</si>
  <si>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</si>
  <si>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</si>
  <si>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</si>
  <si>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</si>
  <si>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</si>
  <si>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</si>
  <si>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</si>
  <si>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</si>
  <si>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</si>
  <si>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</si>
  <si>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</si>
  <si>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</si>
  <si>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</si>
  <si>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</si>
  <si>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</si>
  <si>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</si>
  <si>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</si>
  <si>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</si>
  <si>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</si>
  <si>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</si>
  <si>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</si>
  <si>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</si>
  <si>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</si>
  <si>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</si>
  <si>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</si>
  <si>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</si>
  <si>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</si>
  <si>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</si>
  <si>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</si>
  <si>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</si>
  <si>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</si>
  <si>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</si>
  <si>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</si>
  <si>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</si>
  <si>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</si>
  <si>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</si>
  <si>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</si>
  <si>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</si>
  <si>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</si>
  <si>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</si>
  <si>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</si>
  <si>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</si>
  <si>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</si>
  <si>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</si>
  <si>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</si>
  <si>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</si>
  <si>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</si>
  <si>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</si>
  <si>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</si>
  <si>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</si>
  <si>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</si>
  <si>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</si>
  <si>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</si>
  <si>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</si>
  <si>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</si>
  <si>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</si>
  <si>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</si>
  <si>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</si>
  <si>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</si>
  <si>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</si>
  <si>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</si>
  <si>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</si>
  <si>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</si>
  <si>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</si>
  <si>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</si>
  <si>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</si>
  <si>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</si>
  <si>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</si>
  <si>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</si>
  <si>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</si>
  <si>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</si>
  <si>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</si>
  <si>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</si>
  <si>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</si>
  <si>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</si>
  <si>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</si>
  <si>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</si>
  <si>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</si>
  <si>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</si>
  <si>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</si>
  <si>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</si>
  <si>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</si>
  <si>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</si>
  <si>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</si>
  <si>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</si>
  <si>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</si>
  <si>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</si>
  <si>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</si>
  <si>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</si>
  <si>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</si>
  <si>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</si>
  <si>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</si>
  <si>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</si>
  <si>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</si>
  <si>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</si>
  <si>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</si>
  <si>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</si>
  <si>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</si>
  <si>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</si>
  <si>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</si>
  <si>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</si>
  <si>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</si>
  <si>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</si>
  <si>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</si>
  <si>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</si>
  <si>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</si>
  <si>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</si>
  <si>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</si>
  <si>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</si>
  <si>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</si>
  <si>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</si>
  <si>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</si>
  <si>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</si>
  <si>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</si>
  <si>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</si>
  <si>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</si>
  <si>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</si>
  <si>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</si>
  <si>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</si>
  <si>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</si>
  <si>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</si>
  <si>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</si>
  <si>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</si>
  <si>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</si>
  <si>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</si>
  <si>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</si>
  <si>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</si>
  <si>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</si>
  <si>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</si>
  <si>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</si>
  <si>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</si>
  <si>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</si>
  <si>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</si>
  <si>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</si>
  <si>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</si>
  <si>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</si>
  <si>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</si>
  <si>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</si>
  <si>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</si>
  <si>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</si>
  <si>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</si>
  <si>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</si>
  <si>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</si>
  <si>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</si>
  <si>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</si>
  <si>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</si>
  <si>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</si>
  <si>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</si>
  <si>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</si>
  <si>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</si>
  <si>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</si>
  <si>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</si>
  <si>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</si>
  <si>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</si>
  <si>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</si>
  <si>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</si>
  <si>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</si>
  <si>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</si>
  <si>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</si>
  <si>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</si>
  <si>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</si>
  <si>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</si>
  <si>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</si>
  <si>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</si>
  <si>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</si>
  <si>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</si>
  <si>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</si>
  <si>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</si>
  <si>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</si>
  <si>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</si>
  <si>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</si>
  <si>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</si>
  <si>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</si>
  <si>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</si>
  <si>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</si>
  <si>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</si>
  <si>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</si>
  <si>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</si>
  <si>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</si>
  <si>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</si>
  <si>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</si>
  <si>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</si>
  <si>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</si>
  <si>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</si>
  <si>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</si>
  <si>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</si>
  <si>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</si>
  <si>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</si>
  <si>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</si>
  <si>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</si>
  <si>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</si>
  <si>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</si>
  <si>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</si>
  <si>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</si>
  <si>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</si>
  <si>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</si>
  <si>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</si>
  <si>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</si>
  <si>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</si>
  <si>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</si>
  <si>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</si>
  <si>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</si>
  <si>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</si>
  <si>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</si>
  <si>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</si>
  <si>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</si>
  <si>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</si>
  <si>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</si>
  <si>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</si>
  <si>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</si>
  <si>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</si>
  <si>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</si>
  <si>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</si>
  <si>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</si>
  <si>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</si>
  <si>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</si>
  <si>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</si>
  <si>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</si>
  <si>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</si>
  <si>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</si>
  <si>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</si>
  <si>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</si>
  <si>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</si>
  <si>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</si>
  <si>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</si>
  <si>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</si>
  <si>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</si>
  <si>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</si>
  <si>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</si>
  <si>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</si>
  <si>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</si>
  <si>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</si>
  <si>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</si>
  <si>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</si>
  <si>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</si>
  <si>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</si>
  <si>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</si>
  <si>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</si>
  <si>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</si>
  <si>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</si>
  <si>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</si>
  <si>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</si>
  <si>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</si>
  <si>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</si>
  <si>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</si>
  <si>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</si>
  <si>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</si>
  <si>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</si>
  <si>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</si>
  <si>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</si>
  <si>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</si>
  <si>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</si>
  <si>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</si>
  <si>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</si>
  <si>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</si>
  <si>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</si>
  <si>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</si>
  <si>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</si>
  <si>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</si>
  <si>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</si>
  <si>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</si>
  <si>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</si>
  <si>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</si>
  <si>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</si>
  <si>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</si>
  <si>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</si>
  <si>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</si>
  <si>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</si>
  <si>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</si>
  <si>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</si>
  <si>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</si>
  <si>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</si>
  <si>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</si>
  <si>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</si>
  <si>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</si>
  <si>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</si>
  <si>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</si>
  <si>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</si>
  <si>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</si>
  <si>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</si>
  <si>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</si>
  <si>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</si>
  <si>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</si>
  <si>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</si>
  <si>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</si>
  <si>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</si>
  <si>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</si>
  <si>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</si>
  <si>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</si>
  <si>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</si>
  <si>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</si>
  <si>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</si>
  <si>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</si>
  <si>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</si>
  <si>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</si>
  <si>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</si>
  <si>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</si>
  <si>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</si>
  <si>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</si>
  <si>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</si>
  <si>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</si>
  <si>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</si>
  <si>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</si>
  <si>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</si>
  <si>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</si>
  <si>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</si>
  <si>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</si>
  <si>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</si>
  <si>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</si>
  <si>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</si>
  <si>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</si>
  <si>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</si>
  <si>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</si>
  <si>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</si>
  <si>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</si>
  <si>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</si>
  <si>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</si>
  <si>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</si>
  <si>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</si>
  <si>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</si>
  <si>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</si>
  <si>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</si>
  <si>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</si>
  <si>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</si>
  <si>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</si>
  <si>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</si>
  <si>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</si>
  <si>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</si>
  <si>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</si>
  <si>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</si>
  <si>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</si>
  <si>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</si>
  <si>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</si>
  <si>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</si>
  <si>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</si>
  <si>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</si>
  <si>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</si>
  <si>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</si>
  <si>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</si>
  <si>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</si>
  <si>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</si>
  <si>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</si>
  <si>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</si>
  <si>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</si>
  <si>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</si>
  <si>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</si>
  <si>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</si>
  <si>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</si>
  <si>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</si>
  <si>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</si>
  <si>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</si>
  <si>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</si>
  <si>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</si>
  <si>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</si>
  <si>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</si>
  <si>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</si>
  <si>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</si>
  <si>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</si>
  <si>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</si>
  <si>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</si>
  <si>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</si>
  <si>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</si>
  <si>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</si>
  <si>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</si>
  <si>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</si>
  <si>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</si>
  <si>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</si>
  <si>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</si>
  <si>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</si>
  <si>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</si>
  <si>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</si>
  <si>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</si>
  <si>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</si>
  <si>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</si>
  <si>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</si>
  <si>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</si>
  <si>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</si>
  <si>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</si>
  <si>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</si>
  <si>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</si>
  <si>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</si>
  <si>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</si>
  <si>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</si>
  <si>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</si>
  <si>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</si>
  <si>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</si>
  <si>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</si>
  <si>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</si>
  <si>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</si>
  <si>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</si>
  <si>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</si>
  <si>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</si>
  <si>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</si>
  <si>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</si>
  <si>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</si>
  <si>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</si>
  <si>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</si>
  <si>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</si>
  <si>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</si>
  <si>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</si>
  <si>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</si>
  <si>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</si>
  <si>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</si>
  <si>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</si>
  <si>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</si>
  <si>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</si>
  <si>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</si>
  <si>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</si>
  <si>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</si>
  <si>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</si>
  <si>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</si>
  <si>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</si>
  <si>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</si>
  <si>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</si>
  <si>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</si>
  <si>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</si>
  <si>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</si>
  <si>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</si>
  <si>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</si>
  <si>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</si>
  <si>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</si>
  <si>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</si>
  <si>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</si>
  <si>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</si>
  <si>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</si>
  <si>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</si>
  <si>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</si>
  <si>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</si>
  <si>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</si>
  <si>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</si>
  <si>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</si>
  <si>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</si>
  <si>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</si>
  <si>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</si>
  <si>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</si>
  <si>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</si>
  <si>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</si>
  <si>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</si>
  <si>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</si>
  <si>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</si>
  <si>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</si>
  <si>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</si>
  <si>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</si>
  <si>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</si>
  <si>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</si>
  <si>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</si>
  <si>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</si>
  <si>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</si>
  <si>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</si>
  <si>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</si>
  <si>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</si>
  <si>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</si>
  <si>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</si>
  <si>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</si>
  <si>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</si>
  <si>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</si>
  <si>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</si>
  <si>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</si>
  <si>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</si>
  <si>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</si>
  <si>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</si>
  <si>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</si>
  <si>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</si>
  <si>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</si>
  <si>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</si>
  <si>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</si>
  <si>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</si>
  <si>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</si>
  <si>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</si>
  <si>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</si>
  <si>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</si>
  <si>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</si>
  <si>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</si>
  <si>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</si>
  <si>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</si>
  <si>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</si>
  <si>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</si>
  <si>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</si>
  <si>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</si>
  <si>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</si>
  <si>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</si>
  <si>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</si>
  <si>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</si>
  <si>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</si>
  <si>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</si>
  <si>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</si>
  <si>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</si>
  <si>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</si>
  <si>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</si>
  <si>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</si>
  <si>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</si>
  <si>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</si>
  <si>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</si>
  <si>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</si>
  <si>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</si>
  <si>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</si>
  <si>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</si>
  <si>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</si>
  <si>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</si>
  <si>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</si>
  <si>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</si>
  <si>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</si>
  <si>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</si>
  <si>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</si>
  <si>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</si>
  <si>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</si>
  <si>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</si>
  <si>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</si>
  <si>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</si>
  <si>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</si>
  <si>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</si>
  <si>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</si>
  <si>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</si>
  <si>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</si>
  <si>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</si>
  <si>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</si>
  <si>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</si>
  <si>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</si>
  <si>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</si>
  <si>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</si>
  <si>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</si>
  <si>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</si>
  <si>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</si>
  <si>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</si>
  <si>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</si>
  <si>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</si>
  <si>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</si>
  <si>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</si>
  <si>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</si>
  <si>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</si>
  <si>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</si>
  <si>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</si>
  <si>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</si>
  <si>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</si>
  <si>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</si>
  <si>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</si>
  <si>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</si>
  <si>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</si>
  <si>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</si>
  <si>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</si>
  <si>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</si>
  <si>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</si>
  <si>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</si>
  <si>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</si>
  <si>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</si>
  <si>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</si>
  <si>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</si>
  <si>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</si>
  <si>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</si>
  <si>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</si>
  <si>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</si>
  <si>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</si>
  <si>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</si>
  <si>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</si>
  <si>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</si>
  <si>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</si>
  <si>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</si>
  <si>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</si>
  <si>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</si>
  <si>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</si>
  <si>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</si>
  <si>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</si>
  <si>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</si>
  <si>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</si>
  <si>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</si>
  <si>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</si>
  <si>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</si>
  <si>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</si>
  <si>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</si>
  <si>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</si>
  <si>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</si>
  <si>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</si>
  <si>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</si>
  <si>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</si>
  <si>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</si>
  <si>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</si>
  <si>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</si>
  <si>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</si>
  <si>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</si>
  <si>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</si>
  <si>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</si>
  <si>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</si>
  <si>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</si>
  <si>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</si>
  <si>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</si>
  <si>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</si>
  <si>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</si>
  <si>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</si>
  <si>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</si>
  <si>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</si>
  <si>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</si>
  <si>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</si>
  <si>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</si>
  <si>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</si>
  <si>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</si>
  <si>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</si>
  <si>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</si>
  <si>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</si>
  <si>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</si>
  <si>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</si>
  <si>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</si>
  <si>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</si>
  <si>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</si>
  <si>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</si>
  <si>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</si>
  <si>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</si>
  <si>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</si>
  <si>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</si>
  <si>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</si>
  <si>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</si>
  <si>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</si>
  <si>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</si>
  <si>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</si>
  <si>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</si>
  <si>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</si>
  <si>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</si>
  <si>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</si>
  <si>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</si>
  <si>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</si>
  <si>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</si>
  <si>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</si>
  <si>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</si>
  <si>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</si>
  <si>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</si>
  <si>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</si>
  <si>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</si>
  <si>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</si>
  <si>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</si>
  <si>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</si>
  <si>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</si>
  <si>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</si>
  <si>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</si>
  <si>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</si>
  <si>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</si>
  <si>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</si>
  <si>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</si>
  <si>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</si>
  <si>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</si>
  <si>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</si>
  <si>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</si>
  <si>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</si>
  <si>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</si>
  <si>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</si>
  <si>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</si>
  <si>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</si>
  <si>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</si>
  <si>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</si>
  <si>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</si>
  <si>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</si>
  <si>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</si>
  <si>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</si>
  <si>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</si>
  <si>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</si>
  <si>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</si>
  <si>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</si>
  <si>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</si>
  <si>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</si>
  <si>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</si>
  <si>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</si>
  <si>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</si>
  <si>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</si>
  <si>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</si>
  <si>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</si>
  <si>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</si>
  <si>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</si>
  <si>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</si>
  <si>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</si>
  <si>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</si>
  <si>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</si>
  <si>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</si>
  <si>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</si>
  <si>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</si>
  <si>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</si>
  <si>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</si>
  <si>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</si>
  <si>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</si>
  <si>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</si>
  <si>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</si>
  <si>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</si>
  <si>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</si>
  <si>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</si>
  <si>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</si>
  <si>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</si>
  <si>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</si>
  <si>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</si>
  <si>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</si>
  <si>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</si>
  <si>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</si>
  <si>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</si>
  <si>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</si>
  <si>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</si>
  <si>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</si>
  <si>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</si>
  <si>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</si>
  <si>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</si>
  <si>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</si>
  <si>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</si>
  <si>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</si>
  <si>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</si>
  <si>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</si>
  <si>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</si>
  <si>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</si>
  <si>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</si>
  <si>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</si>
  <si>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</si>
  <si>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</si>
  <si>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</si>
  <si>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</si>
  <si>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</si>
  <si>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</si>
  <si>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</si>
  <si>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</si>
  <si>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</si>
  <si>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</si>
  <si>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</si>
  <si>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</si>
  <si>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</si>
  <si>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</si>
  <si>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</si>
  <si>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</si>
  <si>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</si>
  <si>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</si>
  <si>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</si>
  <si>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</si>
  <si>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</si>
  <si>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</si>
  <si>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</si>
  <si>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</si>
  <si>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</si>
  <si>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</si>
  <si>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</si>
  <si>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</si>
  <si>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</si>
  <si>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</si>
  <si>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</si>
  <si>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</si>
  <si>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</si>
  <si>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</si>
  <si>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</si>
  <si>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</si>
  <si>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</si>
  <si>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</si>
  <si>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</si>
  <si>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</si>
  <si>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</si>
  <si>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</si>
  <si>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</si>
  <si>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</si>
  <si>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</si>
  <si>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</si>
  <si>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</si>
  <si>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</si>
  <si>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</si>
  <si>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</si>
  <si>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</si>
  <si>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</si>
  <si>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</si>
  <si>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</si>
  <si>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</si>
  <si>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</si>
  <si>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</si>
  <si>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</si>
  <si>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</si>
  <si>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</si>
  <si>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</si>
  <si>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</si>
  <si>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</si>
  <si>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</si>
  <si>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</si>
  <si>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</si>
  <si>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</si>
  <si>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</si>
  <si>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</si>
  <si>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</si>
  <si>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</si>
  <si>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</si>
  <si>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</si>
  <si>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</si>
  <si>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</si>
  <si>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</si>
  <si>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</si>
  <si>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</si>
  <si>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</si>
  <si>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</si>
  <si>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</si>
  <si>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</si>
  <si>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</si>
  <si>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</si>
  <si>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</si>
  <si>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</si>
  <si>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</si>
  <si>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</si>
  <si>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</si>
  <si>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</si>
  <si>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</si>
  <si>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</si>
  <si>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</si>
  <si>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</si>
  <si>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</si>
  <si>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</si>
  <si>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</si>
  <si>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</si>
  <si>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</si>
  <si>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</si>
  <si>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</si>
  <si>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</si>
  <si>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</si>
  <si>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</si>
  <si>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</si>
  <si>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</si>
  <si>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</si>
  <si>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</si>
  <si>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</si>
  <si>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</si>
  <si>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</si>
  <si>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</si>
  <si>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</si>
  <si>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</si>
  <si>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</si>
  <si>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</si>
  <si>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</si>
  <si>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</si>
  <si>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</si>
  <si>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</si>
  <si>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</si>
  <si>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</si>
  <si>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</si>
  <si>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</si>
  <si>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</si>
  <si>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</si>
  <si>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</si>
  <si>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</si>
  <si>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</si>
  <si>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</si>
  <si>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</si>
  <si>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</si>
  <si>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</si>
  <si>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</si>
  <si>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</si>
  <si>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</si>
  <si>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</si>
  <si>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</si>
  <si>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</si>
  <si>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</si>
  <si>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</si>
  <si>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</si>
  <si>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</si>
  <si>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</si>
  <si>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</si>
  <si>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</si>
  <si>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</si>
  <si>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</si>
  <si>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</si>
  <si>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</si>
  <si>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</si>
  <si>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</si>
  <si>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</si>
  <si>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</si>
  <si>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</si>
  <si>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</si>
  <si>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</si>
  <si>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</si>
  <si>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</si>
  <si>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</si>
  <si>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</si>
  <si>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</si>
  <si>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</si>
  <si>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</si>
  <si>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</si>
  <si>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</si>
  <si>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</si>
  <si>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</si>
  <si>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</si>
  <si>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</si>
  <si>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</si>
  <si>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</si>
  <si>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</si>
  <si>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</si>
  <si>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</si>
  <si>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</si>
  <si>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</si>
  <si>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</si>
  <si>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</si>
  <si>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</si>
  <si>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</si>
  <si>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</si>
  <si>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</si>
  <si>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</si>
  <si>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</si>
  <si>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</si>
  <si>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</si>
  <si>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</si>
  <si>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</si>
  <si>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</si>
  <si>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</si>
  <si>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</si>
  <si>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</si>
  <si>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</si>
  <si>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</si>
  <si>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</si>
  <si>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</si>
  <si>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</si>
  <si>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</si>
  <si>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</si>
  <si>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</si>
  <si>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</si>
  <si>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</si>
  <si>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</si>
  <si>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</si>
  <si>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</si>
  <si>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</si>
  <si>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</si>
  <si>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</si>
  <si>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</si>
  <si>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</si>
  <si>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</si>
  <si>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</si>
  <si>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</si>
  <si>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</si>
  <si>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</si>
  <si>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</si>
  <si>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</si>
  <si>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</si>
  <si>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</si>
  <si>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</si>
  <si>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</si>
  <si>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</si>
  <si>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</si>
  <si>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</si>
  <si>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</si>
  <si>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</si>
  <si>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</si>
  <si>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</si>
  <si>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</si>
  <si>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</si>
  <si>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</si>
  <si>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</si>
  <si>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</si>
  <si>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</si>
  <si>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</si>
  <si>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</si>
  <si>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</si>
  <si>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</si>
  <si>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</si>
  <si>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</si>
  <si>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</si>
  <si>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</si>
  <si>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</si>
  <si>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</si>
  <si>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</si>
  <si>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</si>
  <si>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</si>
  <si>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</si>
  <si>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</si>
  <si>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</si>
  <si>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</si>
  <si>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</si>
  <si>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</si>
  <si>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</si>
  <si>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</si>
  <si>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</si>
  <si>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</si>
  <si>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</si>
  <si>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</si>
  <si>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</si>
  <si>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</si>
  <si>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</si>
  <si>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</si>
  <si>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</si>
  <si>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</si>
  <si>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</si>
  <si>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</si>
  <si>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</si>
  <si>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</si>
  <si>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</si>
  <si>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</si>
  <si>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</si>
  <si>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</si>
  <si>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</si>
  <si>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</si>
  <si>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</si>
  <si>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</si>
  <si>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</si>
  <si>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</si>
  <si>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</si>
  <si>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</si>
  <si>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</si>
  <si>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</si>
  <si>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</si>
  <si>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</si>
  <si>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</si>
  <si>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</si>
  <si>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</si>
  <si>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</si>
  <si>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</si>
  <si>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</si>
  <si>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</si>
  <si>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</si>
  <si>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</si>
  <si>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</si>
  <si>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</si>
  <si>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</si>
  <si>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</si>
  <si>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</si>
  <si>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</si>
  <si>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</si>
  <si>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</si>
  <si>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</si>
  <si>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</si>
  <si>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</si>
  <si>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</si>
  <si>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</si>
  <si>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</si>
  <si>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</si>
  <si>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</si>
  <si>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</si>
  <si>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</si>
  <si>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</si>
  <si>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</si>
  <si>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</si>
  <si>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</si>
  <si>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</si>
  <si>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</si>
  <si>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</si>
  <si>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</si>
  <si>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</si>
  <si>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</si>
  <si>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</si>
  <si>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</si>
  <si>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</si>
  <si>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</si>
  <si>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</si>
  <si>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</si>
  <si>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</si>
  <si>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</si>
  <si>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</si>
  <si>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</si>
  <si>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</si>
  <si>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</si>
  <si>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</si>
  <si>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</si>
  <si>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</si>
  <si>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</si>
  <si>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</si>
  <si>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</si>
  <si>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</si>
  <si>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</si>
  <si>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</si>
  <si>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</si>
  <si>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</si>
  <si>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</si>
  <si>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</si>
  <si>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</si>
  <si>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</si>
  <si>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</si>
  <si>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</si>
  <si>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</si>
  <si>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</si>
  <si>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</si>
  <si>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</si>
  <si>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</si>
  <si>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</si>
  <si>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</si>
  <si>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</si>
  <si>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</si>
  <si>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</si>
  <si>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</si>
  <si>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</si>
  <si>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</si>
  <si>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</si>
  <si>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</si>
  <si>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</si>
  <si>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</si>
  <si>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</si>
  <si>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</si>
  <si>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</si>
  <si>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</si>
  <si>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</si>
  <si>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</si>
  <si>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</si>
  <si>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</si>
  <si>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</si>
  <si>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</si>
  <si>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</si>
  <si>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</si>
  <si>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</si>
  <si>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</si>
  <si>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</si>
  <si>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</si>
  <si>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</si>
  <si>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</si>
  <si>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</si>
  <si>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</si>
  <si>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</si>
  <si>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</si>
  <si>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</si>
  <si>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</si>
  <si>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</si>
  <si>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</si>
  <si>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</si>
  <si>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</si>
  <si>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</si>
  <si>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</si>
  <si>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</si>
  <si>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</si>
  <si>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</si>
  <si>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</si>
  <si>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</si>
  <si>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</si>
  <si>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</si>
  <si>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</si>
  <si>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</si>
  <si>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</si>
  <si>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</si>
  <si>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</si>
  <si>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</si>
  <si>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</si>
  <si>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</si>
  <si>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</si>
  <si>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</si>
  <si>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</si>
  <si>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</si>
  <si>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</si>
  <si>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</si>
  <si>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</si>
  <si>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</si>
  <si>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</si>
  <si>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</si>
  <si>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</si>
  <si>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</si>
  <si>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</si>
  <si>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</si>
  <si>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</si>
  <si>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</si>
  <si>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</si>
  <si>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</si>
  <si>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</si>
  <si>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</si>
  <si>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</si>
  <si>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</si>
  <si>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</si>
  <si>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</si>
  <si>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</si>
  <si>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</si>
  <si>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</si>
  <si>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</si>
  <si>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</si>
  <si>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</si>
  <si>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</si>
  <si>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</si>
  <si>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</si>
  <si>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</si>
  <si>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</si>
  <si>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</si>
  <si>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</si>
  <si>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</si>
  <si>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</si>
  <si>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</si>
  <si>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</si>
  <si>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</si>
  <si>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</si>
  <si>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</si>
  <si>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</si>
  <si>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</si>
  <si>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</si>
  <si>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</si>
  <si>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</si>
  <si>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</si>
  <si>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</si>
  <si>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</si>
  <si>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</si>
  <si>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</si>
  <si>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</si>
  <si>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</si>
  <si>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</si>
  <si>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</si>
  <si>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</si>
  <si>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</si>
  <si>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</si>
  <si>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</si>
  <si>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</si>
  <si>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</si>
  <si>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</si>
  <si>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</si>
  <si>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</si>
  <si>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</si>
  <si>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</si>
  <si>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</si>
  <si>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</si>
  <si>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</si>
  <si>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</si>
  <si>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</si>
  <si>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</si>
  <si>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</si>
  <si>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</si>
  <si>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</si>
  <si>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</si>
  <si>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</si>
  <si>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</si>
  <si>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</si>
  <si>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</si>
  <si>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</si>
  <si>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</si>
  <si>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</si>
  <si>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</si>
  <si>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</si>
  <si>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</si>
  <si>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</si>
  <si>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</si>
  <si>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</si>
  <si>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</si>
  <si>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</si>
  <si>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</si>
  <si>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</si>
  <si>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</si>
  <si>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</si>
  <si>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</si>
  <si>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</si>
  <si>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</si>
  <si>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</si>
  <si>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</si>
  <si>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</si>
  <si>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</si>
  <si>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</si>
  <si>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</si>
  <si>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</si>
  <si>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</si>
  <si>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</si>
  <si>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</si>
  <si>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</si>
  <si>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</si>
  <si>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</si>
  <si>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</si>
  <si>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</si>
  <si>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</si>
  <si>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</si>
  <si>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</si>
  <si>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</si>
  <si>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</si>
  <si>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</si>
  <si>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</si>
  <si>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</si>
  <si>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</si>
  <si>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</si>
  <si>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</si>
  <si>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</si>
  <si>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</si>
  <si>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</si>
  <si>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</si>
  <si>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</si>
  <si>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</si>
  <si>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</si>
  <si>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</si>
  <si>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</si>
  <si>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</si>
  <si>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</si>
  <si>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</si>
  <si>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</si>
  <si>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</si>
  <si>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</si>
  <si>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</si>
  <si>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</si>
  <si>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</si>
  <si>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</si>
  <si>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</si>
  <si>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</si>
  <si>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</si>
  <si>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</si>
  <si>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</si>
  <si>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</si>
  <si>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</si>
  <si>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</si>
  <si>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</si>
  <si>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</si>
  <si>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</si>
  <si>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</si>
  <si>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</si>
  <si>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</si>
  <si>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</si>
  <si>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</si>
  <si>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</si>
  <si>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</si>
  <si>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</si>
  <si>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</si>
  <si>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</si>
  <si>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</si>
  <si>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</si>
  <si>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</si>
  <si>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</si>
  <si>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</si>
  <si>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</si>
  <si>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</si>
  <si>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</si>
  <si>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</si>
  <si>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</si>
  <si>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</si>
  <si>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</si>
  <si>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</si>
  <si>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</si>
  <si>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</si>
  <si>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</si>
  <si>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</si>
  <si>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</si>
  <si>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</si>
  <si>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</si>
  <si>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</si>
  <si>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</si>
  <si>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</si>
  <si>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</si>
  <si>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</si>
  <si>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</si>
  <si>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</si>
  <si>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</si>
  <si>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</si>
  <si>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</si>
  <si>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</si>
  <si>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</si>
  <si>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</si>
  <si>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</si>
  <si>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</si>
  <si>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</si>
  <si>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</si>
  <si>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</si>
  <si>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</si>
  <si>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</si>
  <si>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</si>
  <si>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</si>
  <si>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</si>
  <si>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</si>
  <si>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</si>
  <si>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</si>
  <si>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</si>
  <si>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</si>
  <si>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</si>
  <si>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</si>
  <si>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</si>
  <si>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</si>
  <si>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</si>
  <si>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</si>
  <si>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</si>
  <si>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</si>
  <si>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</si>
  <si>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</si>
  <si>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</si>
  <si>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</si>
  <si>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</si>
  <si>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</si>
  <si>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</si>
  <si>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</si>
  <si>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</si>
  <si>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</si>
  <si>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</si>
  <si>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</si>
  <si>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</si>
  <si>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</si>
  <si>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</si>
  <si>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</si>
  <si>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</si>
  <si>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</si>
  <si>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</si>
  <si>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</si>
  <si>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</si>
  <si>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</si>
  <si>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</si>
  <si>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</si>
  <si>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</si>
  <si>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</si>
  <si>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</si>
  <si>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</si>
  <si>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</si>
  <si>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</si>
  <si>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</si>
  <si>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</si>
  <si>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</si>
  <si>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</si>
  <si>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</si>
  <si>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</si>
  <si>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</si>
  <si>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</si>
  <si>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</si>
  <si>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</si>
  <si>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</si>
  <si>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</si>
  <si>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</si>
  <si>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</si>
  <si>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</si>
  <si>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</si>
  <si>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</si>
  <si>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</si>
  <si>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</si>
  <si>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</si>
  <si>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</si>
  <si>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</si>
  <si>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</si>
  <si>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</si>
  <si>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</si>
  <si>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</si>
  <si>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</si>
  <si>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</si>
  <si>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</si>
  <si>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</si>
  <si>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</si>
  <si>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</si>
  <si>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</si>
  <si>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</si>
  <si>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</si>
  <si>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</si>
  <si>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</si>
  <si>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</si>
  <si>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</si>
  <si>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</si>
  <si>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</si>
  <si>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</si>
  <si>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</si>
  <si>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</si>
  <si>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</si>
  <si>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</si>
  <si>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</si>
  <si>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</si>
  <si>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</si>
  <si>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</si>
  <si>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</si>
  <si>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</si>
  <si>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</si>
  <si>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</si>
  <si>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</si>
  <si>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</si>
  <si>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</si>
  <si>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</si>
  <si>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</si>
  <si>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</si>
  <si>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</si>
  <si>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</si>
  <si>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</si>
  <si>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</si>
  <si>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</si>
  <si>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</si>
  <si>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</si>
  <si>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</si>
  <si>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</si>
  <si>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</si>
  <si>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</si>
  <si>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</si>
  <si>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</si>
  <si>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</si>
  <si>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</si>
  <si>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</si>
  <si>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</si>
  <si>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</si>
  <si>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</si>
  <si>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</si>
  <si>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</si>
  <si>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</si>
  <si>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</si>
  <si>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</si>
  <si>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</si>
  <si>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</si>
  <si>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</si>
  <si>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</si>
  <si>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</si>
  <si>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</si>
  <si>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</si>
  <si>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</si>
  <si>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</si>
  <si>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</si>
  <si>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</si>
  <si>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</si>
  <si>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</si>
  <si>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</si>
  <si>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</si>
  <si>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</si>
  <si>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</si>
  <si>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</si>
  <si>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</si>
  <si>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</si>
  <si>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</si>
  <si>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</si>
  <si>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</si>
  <si>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</si>
  <si>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</si>
  <si>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</si>
  <si>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</si>
  <si>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</si>
  <si>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</si>
  <si>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</si>
  <si>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</si>
  <si>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</si>
  <si>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</si>
  <si>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</si>
  <si>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</si>
  <si>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</si>
  <si>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</si>
  <si>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</si>
  <si>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</si>
  <si>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</si>
  <si>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</si>
  <si>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</si>
  <si>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</si>
  <si>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</si>
  <si>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</si>
  <si>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</si>
  <si>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</si>
  <si>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</si>
  <si>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</si>
  <si>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</si>
  <si>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</si>
  <si>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</si>
  <si>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</si>
  <si>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</si>
  <si>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</si>
  <si>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</si>
  <si>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</si>
  <si>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</si>
  <si>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</si>
  <si>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</si>
  <si>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</si>
  <si>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</si>
  <si>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</si>
  <si>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</si>
  <si>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</si>
  <si>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</si>
  <si>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</si>
  <si>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</si>
  <si>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</si>
  <si>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</si>
  <si>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</si>
  <si>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</si>
  <si>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</si>
  <si>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</si>
  <si>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</si>
  <si>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</si>
  <si>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</si>
  <si>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</si>
  <si>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</si>
  <si>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</si>
  <si>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</si>
  <si>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</si>
  <si>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</si>
  <si>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</si>
  <si>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</si>
  <si>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</si>
  <si>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</si>
  <si>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</si>
  <si>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</si>
  <si>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</si>
  <si>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</si>
  <si>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</si>
  <si>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</si>
  <si>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</si>
  <si>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</si>
  <si>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</si>
  <si>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</si>
  <si>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</si>
  <si>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</si>
  <si>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</si>
  <si>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</si>
  <si>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</si>
  <si>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</si>
  <si>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</si>
  <si>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</si>
  <si>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</si>
  <si>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</si>
  <si>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</si>
  <si>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</si>
  <si>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</si>
  <si>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</si>
  <si>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</si>
  <si>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</si>
  <si>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</si>
  <si>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</si>
  <si>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</si>
  <si>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</si>
  <si>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</si>
  <si>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</si>
  <si>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</si>
  <si>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</si>
  <si>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</si>
  <si>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</si>
  <si>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</si>
  <si>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</si>
  <si>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</si>
  <si>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</si>
  <si>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</si>
  <si>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</si>
  <si>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</si>
  <si>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</si>
  <si>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</si>
  <si>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</si>
  <si>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</si>
  <si>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</si>
  <si>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</si>
  <si>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</si>
  <si>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</si>
  <si>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</si>
  <si>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</si>
  <si>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</si>
  <si>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</si>
  <si>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</si>
  <si>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</si>
  <si>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</si>
  <si>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</si>
  <si>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</si>
  <si>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</si>
  <si>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</si>
  <si>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</si>
  <si>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</si>
  <si>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</si>
  <si>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</si>
  <si>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</si>
  <si>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</si>
  <si>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</si>
  <si>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</si>
  <si>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</si>
  <si>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</si>
  <si>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</si>
  <si>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</si>
  <si>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</si>
  <si>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</si>
  <si>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</si>
  <si>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</si>
  <si>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</si>
  <si>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</si>
  <si>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</si>
  <si>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</si>
  <si>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</si>
  <si>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</si>
  <si>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</si>
  <si>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</si>
  <si>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</si>
  <si>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</si>
  <si>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</si>
  <si>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</si>
  <si>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</si>
  <si>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</si>
  <si>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</si>
  <si>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</si>
  <si>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</si>
  <si>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</si>
  <si>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</si>
  <si>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</si>
  <si>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</si>
  <si>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</si>
  <si>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</si>
  <si>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</si>
  <si>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</si>
  <si>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</si>
  <si>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</si>
  <si>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</si>
  <si>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</si>
  <si>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</si>
  <si>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</si>
  <si>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</si>
  <si>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</si>
  <si>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</si>
  <si>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</si>
  <si>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</si>
  <si>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</si>
  <si>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</si>
  <si>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</si>
  <si>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</si>
  <si>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</si>
  <si>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</si>
  <si>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</si>
  <si>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</si>
  <si>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</si>
  <si>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</si>
  <si>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</si>
  <si>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</si>
  <si>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</si>
  <si>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</si>
  <si>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</si>
  <si>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</si>
  <si>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</si>
  <si>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</si>
  <si>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</si>
  <si>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</si>
  <si>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</si>
  <si>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</si>
  <si>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</si>
  <si>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</si>
  <si>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</si>
  <si>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</si>
  <si>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</si>
  <si>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</si>
  <si>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</si>
  <si>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</si>
  <si>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</si>
  <si>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</si>
  <si>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</si>
  <si>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</si>
  <si>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</si>
  <si>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</si>
  <si>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</si>
  <si>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</si>
  <si>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</si>
  <si>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</si>
  <si>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</si>
  <si>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</si>
  <si>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</si>
  <si>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</si>
  <si>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</si>
  <si>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</si>
  <si>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</si>
  <si>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</si>
  <si>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</si>
  <si>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</si>
  <si>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</si>
  <si>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</si>
  <si>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</si>
  <si>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</si>
  <si>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</si>
  <si>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</si>
  <si>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</si>
  <si>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</si>
  <si>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</si>
  <si>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</si>
  <si>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</si>
  <si>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</si>
  <si>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</si>
  <si>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</si>
  <si>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</si>
  <si>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</si>
  <si>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</si>
  <si>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</si>
  <si>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</si>
  <si>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</si>
  <si>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</si>
  <si>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</si>
  <si>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</si>
  <si>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</si>
  <si>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</si>
  <si>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</si>
  <si>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</si>
  <si>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</si>
  <si>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</si>
  <si>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</si>
  <si>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</si>
  <si>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</si>
  <si>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</si>
  <si>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</si>
  <si>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</si>
  <si>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</si>
  <si>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</si>
  <si>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</si>
  <si>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</si>
  <si>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</si>
  <si>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</si>
  <si>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</si>
  <si>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</si>
  <si>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</si>
  <si>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</si>
  <si>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</si>
  <si>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</si>
  <si>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</si>
  <si>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</si>
  <si>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</si>
  <si>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</si>
  <si>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</si>
  <si>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</si>
  <si>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</si>
  <si>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</si>
  <si>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</si>
  <si>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</si>
  <si>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</si>
  <si>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</si>
  <si>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</si>
  <si>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</si>
  <si>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</si>
  <si>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</si>
  <si>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</si>
  <si>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</si>
  <si>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</si>
  <si>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</si>
  <si>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</si>
  <si>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</si>
  <si>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</si>
  <si>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</si>
  <si>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</si>
  <si>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</si>
  <si>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</si>
  <si>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</si>
  <si>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</si>
  <si>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</si>
  <si>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</si>
  <si>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</si>
  <si>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</si>
  <si>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</si>
  <si>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</si>
  <si>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</si>
  <si>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</si>
  <si>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</si>
  <si>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</si>
  <si>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</si>
  <si>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</si>
  <si>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</si>
  <si>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</si>
  <si>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</si>
  <si>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</si>
  <si>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</si>
  <si>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</si>
  <si>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</si>
  <si>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</si>
  <si>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</si>
  <si>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</si>
  <si>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</si>
  <si>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</si>
  <si>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</si>
  <si>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</si>
  <si>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</si>
  <si>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</si>
  <si>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</si>
  <si>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</si>
  <si>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</si>
  <si>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</si>
  <si>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</si>
  <si>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</si>
  <si>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</si>
  <si>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</si>
  <si>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</si>
  <si>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</si>
  <si>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</si>
  <si>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</si>
  <si>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</si>
  <si>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</si>
  <si>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</si>
  <si>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</si>
  <si>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</si>
  <si>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</si>
  <si>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</si>
  <si>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</si>
  <si>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</si>
  <si>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</si>
  <si>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</si>
  <si>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</si>
  <si>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</si>
  <si>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</si>
  <si>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</si>
  <si>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</si>
  <si>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</si>
  <si>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</si>
  <si>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</si>
  <si>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</si>
  <si>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</si>
  <si>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</si>
  <si>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</si>
  <si>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</si>
  <si>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</si>
  <si>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</si>
  <si>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</si>
  <si>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</si>
  <si>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</si>
  <si>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</si>
  <si>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</si>
  <si>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</si>
  <si>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</si>
  <si>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</si>
  <si>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</si>
  <si>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</si>
  <si>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</si>
  <si>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</si>
  <si>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</si>
  <si>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</si>
  <si>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</si>
  <si>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</si>
  <si>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</si>
  <si>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</si>
  <si>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</si>
  <si>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</si>
  <si>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</si>
  <si>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</si>
  <si>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</si>
  <si>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</si>
  <si>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</si>
  <si>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</si>
  <si>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</si>
  <si>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</si>
  <si>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</si>
  <si>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</si>
  <si>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</si>
  <si>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</si>
  <si>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</si>
  <si>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</si>
  <si>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</si>
  <si>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</si>
  <si>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</si>
  <si>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</si>
  <si>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</si>
  <si>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</si>
  <si>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</si>
  <si>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</si>
  <si>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</si>
  <si>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</si>
  <si>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</si>
  <si>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</si>
  <si>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</si>
  <si>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</si>
  <si>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</si>
  <si>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</si>
  <si>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</si>
  <si>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</si>
  <si>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</si>
  <si>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</si>
  <si>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</si>
  <si>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</si>
  <si>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</si>
  <si>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</si>
  <si>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</si>
  <si>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</si>
  <si>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</si>
  <si>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</si>
  <si>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</si>
  <si>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</si>
  <si>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</si>
  <si>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</si>
  <si>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</si>
  <si>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</si>
  <si>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</si>
  <si>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</si>
  <si>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</si>
  <si>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</si>
  <si>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</si>
  <si>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</si>
  <si>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</si>
  <si>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</si>
  <si>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</si>
  <si>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</si>
  <si>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</si>
  <si>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</si>
  <si>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</si>
  <si>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</si>
  <si>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</si>
  <si>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</si>
  <si>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</si>
  <si>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</si>
  <si>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</si>
  <si>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</si>
  <si>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</si>
  <si>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</si>
  <si>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</si>
  <si>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</si>
  <si>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</si>
  <si>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</si>
  <si>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</si>
  <si>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</si>
  <si>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</si>
  <si>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</si>
  <si>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</si>
  <si>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</si>
  <si>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</si>
  <si>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</si>
  <si>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</si>
  <si>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</si>
  <si>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</si>
  <si>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</si>
  <si>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</si>
  <si>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</si>
  <si>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</si>
  <si>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</si>
  <si>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</si>
  <si>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</si>
  <si>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</si>
  <si>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</si>
  <si>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</si>
  <si>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</si>
  <si>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</si>
  <si>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</si>
  <si>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</si>
  <si>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</si>
  <si>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</si>
  <si>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</si>
  <si>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</si>
  <si>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</si>
  <si>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</si>
  <si>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</si>
  <si>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</si>
  <si>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</si>
  <si>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</si>
  <si>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</si>
  <si>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</si>
  <si>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</si>
  <si>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</si>
  <si>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</si>
  <si>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</si>
  <si>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</si>
  <si>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</si>
  <si>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</si>
  <si>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</si>
  <si>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</si>
  <si>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</si>
  <si>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</si>
  <si>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</si>
  <si>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</si>
  <si>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</si>
  <si>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</si>
  <si>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</si>
  <si>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</si>
  <si>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</si>
  <si>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</si>
  <si>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</si>
  <si>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</si>
  <si>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</si>
  <si>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</si>
  <si>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</si>
  <si>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</si>
  <si>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</si>
  <si>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</si>
  <si>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</si>
  <si>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</si>
  <si>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</si>
  <si>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</si>
  <si>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</si>
  <si>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</si>
  <si>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</si>
  <si>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</si>
  <si>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</si>
  <si>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</si>
  <si>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</si>
  <si>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</si>
  <si>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</si>
  <si>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</si>
  <si>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</si>
  <si>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</si>
  <si>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</si>
  <si>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</si>
  <si>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</si>
  <si>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</si>
  <si>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</si>
  <si>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</si>
  <si>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</si>
  <si>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</si>
  <si>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</si>
  <si>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</si>
  <si>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</si>
  <si>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</si>
  <si>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</si>
  <si>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</si>
  <si>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</si>
  <si>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</si>
  <si>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</si>
  <si>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</si>
  <si>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</si>
  <si>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</si>
  <si>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</si>
  <si>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</si>
  <si>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</si>
  <si>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</si>
  <si>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</si>
  <si>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</si>
  <si>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</si>
  <si>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</si>
  <si>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</si>
  <si>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</si>
  <si>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</si>
  <si>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</si>
  <si>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</si>
  <si>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</si>
  <si>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</si>
  <si>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</si>
  <si>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</si>
  <si>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</si>
  <si>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</si>
  <si>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</si>
  <si>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</si>
  <si>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</si>
  <si>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</si>
  <si>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</si>
  <si>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</si>
  <si>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</si>
  <si>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</si>
  <si>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</si>
  <si>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</si>
  <si>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</si>
  <si>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</si>
  <si>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</si>
  <si>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</si>
  <si>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</si>
  <si>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</si>
  <si>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</si>
  <si>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</si>
  <si>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</si>
  <si>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</si>
  <si>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</si>
  <si>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</si>
  <si>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</si>
  <si>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</si>
  <si>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</si>
  <si>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</si>
  <si>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</si>
  <si>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</si>
  <si>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</si>
  <si>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</si>
  <si>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</si>
  <si>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</si>
  <si>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</si>
  <si>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</si>
  <si>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</si>
  <si>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</si>
  <si>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</si>
  <si>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</si>
  <si>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</si>
  <si>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</si>
  <si>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</si>
  <si>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</si>
  <si>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</si>
  <si>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</si>
  <si>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</si>
  <si>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</si>
  <si>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</si>
  <si>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</si>
  <si>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</si>
  <si>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</si>
  <si>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</si>
  <si>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</si>
  <si>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</si>
  <si>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</si>
  <si>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</si>
  <si>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</si>
  <si>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</si>
  <si>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</si>
  <si>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</si>
  <si>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</si>
  <si>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</si>
  <si>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</si>
  <si>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</si>
  <si>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</si>
  <si>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</si>
  <si>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</si>
  <si>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</si>
  <si>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</si>
  <si>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</si>
  <si>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</si>
  <si>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</si>
  <si>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</si>
  <si>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</si>
  <si>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</si>
  <si>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</si>
  <si>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</si>
  <si>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</si>
  <si>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</si>
  <si>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</si>
  <si>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</si>
  <si>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</si>
  <si>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</si>
  <si>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</si>
  <si>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</si>
  <si>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</si>
  <si>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</si>
  <si>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</si>
  <si>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</si>
  <si>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</si>
  <si>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</si>
  <si>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</si>
  <si>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</si>
  <si>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</si>
  <si>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</si>
  <si>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</si>
  <si>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</si>
  <si>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</si>
  <si>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</si>
  <si>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</si>
  <si>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</si>
  <si>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</si>
  <si>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</si>
  <si>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</si>
  <si>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</si>
  <si>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</si>
  <si>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</si>
  <si>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</si>
  <si>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</si>
  <si>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</si>
  <si>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</si>
  <si>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</si>
  <si>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</si>
  <si>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</si>
  <si>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</si>
  <si>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</si>
  <si>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</si>
  <si>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</si>
  <si>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</si>
  <si>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</si>
  <si>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</si>
  <si>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</si>
  <si>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</si>
  <si>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</si>
  <si>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</si>
  <si>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</si>
  <si>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</si>
  <si>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</si>
  <si>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</si>
  <si>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</si>
  <si>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</si>
  <si>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</si>
  <si>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</si>
  <si>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</si>
  <si>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</si>
  <si>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</si>
  <si>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</si>
  <si>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</si>
  <si>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</si>
  <si>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</si>
  <si>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</si>
  <si>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</si>
  <si>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</si>
  <si>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</si>
  <si>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</si>
  <si>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</si>
  <si>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</si>
  <si>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</si>
  <si>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</si>
  <si>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</si>
  <si>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</si>
  <si>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</si>
  <si>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</si>
  <si>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</si>
  <si>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</si>
  <si>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</si>
  <si>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</si>
  <si>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</si>
  <si>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</si>
  <si>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</si>
  <si>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</si>
  <si>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</si>
  <si>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</si>
  <si>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</si>
  <si>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</si>
  <si>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</si>
  <si>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</si>
  <si>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</si>
  <si>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</si>
  <si>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</si>
  <si>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</si>
  <si>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</si>
  <si>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</si>
  <si>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</si>
  <si>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</si>
  <si>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</si>
  <si>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</si>
  <si>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</si>
  <si>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</si>
  <si>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</si>
  <si>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</si>
  <si>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</si>
  <si>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</si>
  <si>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</si>
  <si>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</si>
  <si>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</si>
  <si>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</si>
  <si>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</si>
  <si>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</si>
  <si>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</si>
  <si>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</si>
  <si>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</si>
  <si>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</si>
  <si>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</si>
  <si>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</si>
  <si>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</si>
  <si>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</si>
  <si>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</si>
  <si>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</si>
  <si>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</si>
  <si>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</si>
  <si>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</si>
  <si>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</si>
  <si>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</si>
  <si>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</si>
  <si>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</si>
  <si>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</si>
  <si>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</si>
  <si>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</si>
  <si>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</si>
  <si>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</si>
  <si>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</si>
  <si>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</si>
  <si>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</si>
  <si>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</si>
  <si>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</si>
  <si>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</si>
  <si>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</si>
  <si>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</si>
  <si>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</si>
  <si>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</si>
  <si>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</si>
  <si>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</si>
  <si>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</si>
  <si>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</si>
  <si>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</si>
  <si>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</si>
  <si>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</si>
  <si>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</si>
  <si>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</si>
  <si>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</si>
  <si>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</si>
  <si>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</si>
  <si>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</si>
  <si>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</si>
  <si>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</si>
  <si>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</si>
  <si>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</si>
  <si>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</si>
  <si>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</si>
  <si>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</si>
  <si>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</si>
  <si>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</si>
  <si>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</si>
  <si>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</si>
  <si>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</si>
  <si>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</si>
  <si>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</si>
  <si>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</si>
  <si>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</si>
  <si>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</si>
  <si>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</si>
  <si>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</si>
  <si>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</si>
  <si>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</si>
  <si>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</si>
  <si>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</si>
  <si>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</si>
  <si>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</si>
  <si>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</si>
  <si>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</si>
  <si>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</si>
  <si>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</si>
  <si>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</si>
  <si>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</si>
  <si>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</si>
  <si>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</si>
  <si>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</si>
  <si>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</si>
  <si>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</si>
  <si>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</si>
  <si>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</si>
  <si>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</si>
  <si>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</si>
  <si>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</si>
  <si>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</si>
  <si>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</si>
  <si>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</si>
  <si>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</si>
  <si>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</si>
  <si>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</si>
  <si>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</si>
  <si>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</si>
  <si>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</si>
  <si>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</si>
  <si>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</si>
  <si>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</si>
  <si>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</si>
  <si>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</si>
  <si>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</si>
  <si>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</si>
  <si>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</si>
  <si>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</si>
  <si>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</si>
  <si>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</si>
  <si>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</si>
  <si>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</si>
  <si>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</si>
  <si>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</si>
  <si>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</si>
  <si>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</si>
  <si>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</si>
  <si>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</si>
  <si>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</si>
  <si>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</si>
  <si>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</si>
  <si>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</si>
  <si>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</si>
  <si>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</si>
  <si>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</si>
  <si>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</si>
  <si>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</si>
  <si>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</si>
  <si>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</si>
  <si>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</si>
  <si>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</si>
  <si>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</si>
  <si>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</si>
  <si>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</si>
  <si>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</si>
  <si>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</si>
  <si>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</si>
  <si>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</si>
  <si>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</si>
  <si>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</si>
  <si>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</si>
  <si>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</si>
  <si>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</si>
  <si>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</si>
  <si>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</si>
  <si>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</si>
  <si>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</si>
  <si>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</si>
  <si>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</si>
  <si>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</si>
  <si>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</si>
  <si>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</si>
  <si>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</si>
  <si>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</si>
  <si>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</si>
  <si>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</si>
  <si>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</si>
  <si>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</si>
  <si>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</si>
  <si>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</si>
  <si>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</si>
  <si>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</si>
  <si>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</si>
  <si>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</si>
  <si>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</si>
  <si>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</si>
  <si>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</si>
  <si>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</si>
  <si>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</si>
  <si>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</si>
  <si>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</si>
  <si>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</si>
  <si>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</si>
  <si>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</si>
  <si>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</si>
  <si>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</si>
  <si>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</si>
  <si>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</si>
  <si>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</si>
  <si>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</si>
  <si>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</si>
  <si>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</si>
  <si>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</si>
  <si>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</si>
  <si>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</si>
  <si>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</si>
  <si>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</si>
  <si>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</si>
  <si>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</si>
  <si>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</si>
  <si>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</si>
  <si>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</si>
  <si>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</si>
  <si>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</si>
  <si>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</si>
  <si>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</si>
  <si>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</si>
  <si>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</si>
  <si>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</si>
  <si>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</si>
  <si>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</si>
  <si>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</si>
  <si>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</si>
  <si>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</si>
  <si>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</si>
  <si>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</si>
  <si>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</si>
  <si>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</si>
  <si>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</si>
  <si>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</si>
  <si>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</si>
  <si>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</si>
  <si>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</si>
  <si>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</si>
  <si>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</si>
  <si>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</si>
  <si>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</si>
  <si>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</si>
  <si>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</si>
  <si>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</si>
  <si>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</si>
  <si>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</si>
  <si>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</si>
  <si>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</si>
  <si>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</si>
  <si>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</si>
  <si>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</si>
  <si>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</si>
  <si>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</si>
  <si>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</si>
  <si>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</si>
  <si>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</si>
  <si>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</si>
  <si>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</si>
  <si>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</si>
  <si>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</si>
  <si>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</si>
  <si>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</si>
  <si>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</si>
  <si>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</si>
  <si>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</si>
  <si>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</si>
  <si>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</si>
  <si>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</si>
  <si>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</si>
  <si>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</si>
  <si>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</si>
  <si>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</si>
  <si>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</si>
  <si>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</si>
  <si>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</si>
  <si>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</si>
  <si>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</si>
  <si>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</si>
  <si>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</si>
  <si>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</si>
  <si>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</si>
  <si>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</si>
  <si>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</si>
  <si>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</si>
  <si>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</si>
  <si>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</si>
  <si>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</si>
  <si>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</si>
  <si>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</si>
  <si>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</si>
  <si>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</si>
  <si>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</si>
  <si>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</si>
  <si>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</si>
  <si>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</si>
  <si>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</si>
  <si>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</si>
  <si>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</si>
  <si>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</si>
  <si>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</si>
  <si>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</si>
  <si>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</si>
  <si>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</si>
  <si>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</si>
  <si>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</si>
  <si>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</si>
  <si>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</si>
  <si>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</si>
  <si>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</si>
  <si>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</si>
  <si>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</si>
  <si>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</si>
  <si>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</si>
  <si>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</si>
  <si>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</si>
  <si>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</si>
  <si>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</si>
  <si>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</si>
  <si>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</si>
  <si>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</si>
  <si>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</si>
  <si>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</si>
  <si>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</si>
  <si>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</si>
  <si>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</si>
  <si>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</si>
  <si>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</si>
  <si>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</si>
  <si>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</si>
  <si>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</si>
  <si>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</si>
  <si>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</si>
  <si>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</si>
  <si>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</si>
  <si>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</si>
  <si>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</si>
  <si>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</si>
  <si>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</si>
  <si>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</si>
  <si>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</si>
  <si>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</si>
  <si>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</si>
  <si>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</si>
  <si>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</si>
  <si>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</si>
  <si>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</si>
  <si>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</si>
  <si>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</si>
  <si>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</si>
  <si>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</si>
  <si>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</si>
  <si>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</si>
  <si>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</si>
  <si>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</si>
  <si>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</si>
  <si>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</si>
  <si>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</si>
  <si>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</si>
  <si>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</si>
  <si>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</si>
  <si>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</si>
  <si>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</si>
  <si>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</si>
  <si>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</si>
  <si>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</si>
  <si>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</si>
  <si>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</si>
  <si>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</si>
  <si>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</si>
  <si>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</si>
  <si>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</si>
  <si>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</si>
  <si>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</si>
  <si>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</si>
  <si>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</si>
  <si>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</si>
  <si>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</si>
  <si>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</si>
  <si>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</si>
  <si>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</si>
  <si>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</si>
  <si>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</si>
  <si>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</si>
  <si>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</si>
  <si>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</si>
  <si>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</si>
  <si>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</si>
  <si>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</si>
  <si>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</si>
  <si>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</si>
  <si>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</si>
  <si>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</si>
  <si>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</si>
  <si>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</si>
  <si>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</si>
  <si>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</si>
  <si>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</si>
  <si>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</si>
  <si>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</si>
  <si>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</si>
  <si>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</si>
  <si>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</si>
  <si>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</si>
  <si>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</si>
  <si>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</si>
  <si>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</si>
  <si>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</si>
  <si>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</si>
  <si>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</si>
  <si>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</si>
  <si>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</si>
  <si>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</si>
  <si>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</si>
  <si>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</si>
  <si>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</si>
  <si>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</si>
  <si>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</si>
  <si>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</si>
  <si>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</si>
  <si>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</si>
  <si>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</si>
  <si>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</si>
  <si>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</si>
  <si>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</si>
  <si>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</si>
  <si>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</si>
  <si>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</si>
  <si>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</si>
  <si>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</si>
  <si>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</si>
  <si>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</si>
  <si>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</si>
  <si>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</si>
  <si>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</si>
  <si>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</si>
  <si>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</si>
  <si>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</si>
  <si>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</si>
  <si>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</si>
  <si>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</si>
  <si>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</si>
  <si>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</si>
  <si>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</si>
  <si>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</si>
  <si>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</si>
  <si>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</si>
  <si>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</si>
  <si>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</si>
  <si>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</si>
  <si>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</si>
  <si>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</si>
  <si>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</si>
  <si>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</si>
  <si>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</si>
  <si>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</si>
  <si>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</si>
  <si>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</si>
  <si>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</si>
  <si>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</si>
  <si>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</si>
  <si>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</si>
  <si>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</si>
  <si>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</si>
  <si>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</si>
  <si>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</si>
  <si>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</si>
  <si>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</si>
  <si>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</si>
  <si>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</si>
  <si>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</si>
  <si>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</si>
  <si>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</si>
  <si>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</si>
  <si>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</si>
  <si>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</si>
  <si>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</si>
  <si>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</si>
  <si>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</si>
  <si>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</si>
  <si>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</si>
  <si>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</si>
  <si>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</si>
  <si>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</si>
  <si>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</si>
  <si>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</si>
  <si>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</si>
  <si>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</si>
  <si>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</si>
  <si>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</si>
  <si>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</si>
  <si>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</si>
  <si>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</si>
  <si>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</si>
  <si>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</si>
  <si>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</si>
  <si>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</si>
  <si>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</si>
  <si>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</si>
  <si>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</si>
  <si>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</si>
  <si>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</si>
  <si>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</si>
  <si>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</si>
  <si>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</si>
  <si>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</si>
  <si>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</si>
  <si>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</si>
  <si>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</si>
  <si>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</si>
  <si>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</si>
  <si>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</si>
  <si>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</si>
  <si>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</si>
  <si>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</si>
  <si>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</si>
  <si>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</si>
  <si>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</si>
  <si>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</si>
  <si>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</si>
  <si>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</si>
  <si>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</si>
  <si>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</si>
  <si>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</si>
  <si>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</si>
  <si>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</si>
  <si>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</si>
  <si>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</si>
  <si>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</si>
  <si>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</si>
  <si>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</si>
  <si>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</si>
  <si>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</si>
  <si>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</si>
  <si>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</si>
  <si>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</si>
  <si>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</si>
  <si>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</si>
  <si>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</si>
  <si>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</si>
  <si>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</si>
  <si>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</si>
  <si>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</si>
  <si>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</si>
  <si>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</si>
  <si>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</si>
  <si>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</si>
  <si>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</si>
  <si>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</si>
  <si>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</si>
  <si>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</si>
  <si>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</si>
  <si>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</si>
  <si>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</si>
  <si>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</si>
  <si>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</si>
  <si>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</si>
  <si>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</si>
  <si>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</si>
  <si>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</si>
  <si>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</si>
  <si>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</si>
  <si>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</si>
  <si>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</si>
  <si>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</si>
  <si>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</si>
  <si>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</si>
  <si>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</si>
  <si>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</si>
  <si>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</si>
  <si>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</si>
  <si>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</si>
  <si>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</si>
  <si>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</si>
  <si>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</si>
  <si>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</si>
  <si>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</si>
  <si>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</si>
  <si>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</si>
  <si>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</si>
  <si>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</si>
  <si>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</si>
  <si>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</si>
  <si>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</si>
  <si>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</si>
  <si>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</si>
  <si>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</si>
  <si>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</si>
  <si>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</si>
  <si>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</si>
  <si>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</si>
  <si>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</si>
  <si>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</si>
  <si>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</si>
  <si>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</si>
  <si>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</si>
  <si>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</si>
  <si>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</si>
  <si>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</si>
  <si>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</si>
  <si>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</si>
  <si>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</si>
  <si>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</si>
  <si>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</si>
  <si>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</si>
  <si>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</si>
  <si>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</si>
  <si>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</si>
  <si>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</si>
  <si>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</si>
  <si>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</si>
  <si>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</si>
  <si>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</si>
  <si>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</si>
  <si>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</si>
  <si>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</si>
  <si>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</si>
  <si>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</si>
  <si>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</si>
  <si>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</si>
  <si>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</si>
  <si>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</si>
  <si>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</si>
  <si>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</si>
  <si>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</si>
  <si>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</si>
  <si>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</si>
  <si>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</si>
  <si>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</si>
  <si>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</si>
  <si>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</si>
  <si>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</si>
  <si>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</si>
  <si>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</si>
  <si>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</si>
  <si>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</si>
  <si>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</si>
  <si>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</si>
  <si>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</si>
  <si>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</si>
  <si>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</si>
  <si>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</si>
  <si>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</si>
  <si>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</si>
  <si>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</si>
  <si>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</si>
  <si>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</si>
  <si>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</si>
  <si>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</si>
  <si>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</si>
  <si>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</si>
  <si>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</si>
  <si>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</si>
  <si>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</si>
  <si>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</si>
  <si>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</si>
  <si>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</si>
  <si>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</si>
  <si>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</si>
  <si>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</si>
  <si>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</si>
  <si>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</si>
  <si>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</si>
  <si>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</si>
  <si>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</si>
  <si>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</si>
  <si>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</si>
  <si>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</si>
  <si>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</si>
  <si>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</si>
  <si>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</si>
  <si>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</si>
  <si>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</si>
  <si>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</si>
  <si>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</si>
  <si>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</si>
  <si>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</si>
  <si>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</si>
  <si>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</si>
  <si>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</si>
  <si>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</si>
  <si>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</si>
  <si>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</si>
  <si>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</si>
  <si>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</si>
  <si>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</si>
  <si>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</si>
  <si>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</si>
  <si>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</si>
  <si>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</si>
  <si>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</si>
  <si>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</si>
  <si>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</si>
  <si>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</si>
  <si>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</si>
  <si>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</si>
  <si>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</si>
  <si>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</si>
  <si>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</si>
  <si>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</si>
  <si>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</si>
  <si>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</si>
  <si>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</si>
  <si>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</si>
  <si>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</si>
  <si>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</si>
  <si>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</si>
  <si>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</si>
  <si>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</si>
  <si>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</si>
  <si>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</si>
  <si>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</si>
  <si>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</si>
  <si>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</si>
  <si>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</si>
  <si>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</si>
  <si>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</si>
  <si>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</si>
  <si>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</si>
  <si>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</si>
  <si>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</si>
  <si>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</si>
  <si>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</si>
  <si>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</si>
  <si>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</si>
  <si>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</si>
  <si>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</si>
  <si>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</si>
  <si>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</si>
  <si>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</si>
  <si>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</si>
  <si>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</si>
  <si>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</si>
  <si>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</si>
  <si>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</si>
  <si>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</si>
  <si>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</si>
  <si>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</si>
  <si>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</si>
  <si>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</si>
  <si>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</si>
  <si>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</si>
  <si>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</si>
  <si>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</si>
  <si>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</si>
  <si>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</si>
  <si>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</si>
  <si>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</si>
  <si>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</si>
  <si>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</si>
  <si>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</si>
  <si>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</si>
  <si>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</si>
  <si>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</si>
  <si>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</si>
  <si>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</si>
  <si>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</si>
  <si>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</si>
  <si>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</si>
  <si>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</si>
  <si>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</si>
  <si>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</si>
  <si>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</si>
  <si>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</si>
  <si>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</si>
  <si>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</si>
  <si>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</si>
  <si>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</si>
  <si>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</si>
  <si>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</si>
  <si>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</si>
  <si>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</si>
  <si>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</si>
  <si>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</si>
  <si>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</si>
  <si>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</si>
  <si>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</si>
  <si>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</si>
  <si>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</si>
  <si>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</si>
  <si>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</si>
  <si>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</si>
  <si>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</si>
  <si>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</si>
  <si>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</si>
  <si>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</si>
  <si>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</si>
  <si>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</si>
  <si>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</si>
  <si>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</si>
  <si>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</si>
  <si>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</si>
  <si>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</si>
  <si>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</si>
  <si>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</si>
  <si>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</si>
  <si>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</si>
  <si>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</si>
  <si>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</si>
  <si>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</si>
  <si>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</si>
  <si>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</si>
  <si>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</si>
  <si>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</si>
  <si>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</si>
  <si>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</si>
  <si>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</si>
  <si>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</si>
  <si>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</si>
  <si>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</si>
  <si>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</si>
  <si>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</si>
  <si>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</si>
  <si>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</si>
  <si>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</si>
  <si>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</si>
  <si>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</si>
  <si>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</si>
  <si>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</si>
  <si>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</si>
  <si>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</si>
  <si>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</si>
  <si>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</si>
  <si>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</si>
  <si>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</si>
  <si>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</si>
  <si>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</si>
  <si>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</si>
  <si>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</si>
  <si>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</si>
  <si>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</si>
  <si>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</si>
  <si>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</si>
  <si>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</si>
  <si>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</si>
  <si>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</si>
  <si>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</si>
  <si>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</si>
  <si>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</si>
  <si>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</si>
  <si>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</si>
  <si>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</si>
  <si>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</si>
  <si>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</si>
  <si>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</si>
  <si>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</si>
  <si>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</si>
  <si>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</si>
  <si>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</si>
  <si>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</si>
  <si>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</si>
  <si>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</si>
  <si>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</si>
  <si>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</si>
  <si>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</si>
  <si>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</si>
  <si>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</si>
  <si>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</si>
  <si>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</si>
  <si>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</si>
  <si>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</si>
  <si>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</si>
  <si>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</si>
  <si>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</si>
  <si>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</si>
  <si>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</si>
  <si>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</si>
  <si>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</si>
  <si>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</si>
  <si>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</si>
  <si>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</si>
  <si>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</si>
  <si>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</si>
  <si>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</si>
  <si>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</si>
  <si>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</si>
  <si>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</si>
  <si>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</si>
  <si>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</si>
  <si>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</si>
  <si>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</si>
  <si>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</si>
  <si>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</si>
  <si>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</si>
  <si>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</si>
  <si>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</si>
  <si>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</si>
  <si>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</si>
  <si>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</si>
  <si>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</si>
  <si>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</si>
  <si>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</si>
  <si>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</si>
  <si>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</si>
  <si>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</si>
  <si>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</si>
  <si>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</si>
  <si>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</si>
  <si>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</si>
  <si>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</si>
  <si>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</si>
  <si>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</si>
  <si>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</si>
  <si>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</si>
  <si>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</si>
  <si>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</si>
  <si>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</si>
  <si>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</si>
  <si>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</si>
  <si>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</si>
  <si>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</si>
  <si>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</si>
  <si>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</si>
  <si>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</si>
  <si>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</si>
  <si>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</si>
  <si>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</si>
  <si>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</si>
  <si>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</si>
  <si>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</si>
  <si>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</si>
  <si>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</si>
  <si>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</si>
  <si>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</si>
  <si>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</si>
  <si>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</si>
  <si>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</si>
  <si>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</si>
  <si>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</si>
  <si>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</si>
  <si>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</si>
  <si>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</si>
  <si>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</si>
  <si>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</si>
  <si>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</si>
  <si>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</si>
  <si>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</si>
  <si>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</si>
  <si>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</si>
  <si>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</si>
  <si>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</si>
  <si>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</si>
  <si>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</si>
  <si>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</si>
  <si>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</si>
  <si>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</si>
  <si>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</si>
  <si>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</si>
  <si>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</si>
  <si>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</si>
  <si>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</si>
  <si>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</si>
  <si>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</si>
  <si>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</si>
  <si>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</si>
  <si>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</si>
  <si>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</si>
  <si>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</si>
  <si>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</si>
  <si>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</si>
  <si>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</si>
  <si>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</si>
  <si>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</si>
  <si>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</si>
  <si>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</si>
  <si>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</si>
  <si>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</si>
  <si>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</si>
  <si>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</si>
  <si>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</si>
  <si>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</si>
  <si>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</si>
  <si>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</si>
  <si>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</si>
  <si>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</si>
  <si>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</si>
  <si>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</si>
  <si>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</si>
  <si>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</si>
  <si>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</si>
  <si>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</si>
  <si>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</si>
  <si>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</si>
  <si>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</si>
  <si>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</si>
  <si>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</si>
  <si>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</si>
  <si>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</si>
  <si>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</si>
  <si>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</si>
  <si>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</si>
  <si>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</si>
  <si>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</si>
  <si>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</si>
  <si>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</si>
  <si>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</si>
  <si>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</si>
  <si>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</si>
  <si>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</si>
  <si>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</si>
  <si>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</si>
  <si>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</si>
  <si>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</si>
  <si>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</si>
  <si>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</si>
  <si>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</si>
  <si>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</si>
  <si>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</si>
  <si>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</si>
  <si>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</si>
  <si>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</si>
  <si>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</si>
  <si>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</si>
  <si>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</si>
  <si>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</si>
  <si>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</si>
  <si>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</si>
  <si>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</si>
  <si>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</si>
  <si>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</si>
  <si>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</si>
  <si>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</si>
  <si>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</si>
  <si>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</si>
  <si>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</si>
  <si>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</si>
  <si>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</si>
  <si>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</si>
  <si>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</si>
  <si>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</si>
  <si>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</si>
  <si>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</si>
  <si>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</si>
  <si>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</si>
  <si>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</si>
  <si>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</si>
  <si>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</si>
  <si>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</si>
  <si>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</si>
  <si>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</si>
  <si>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</si>
  <si>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</si>
  <si>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</si>
  <si>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</si>
  <si>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</si>
  <si>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</si>
  <si>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</si>
  <si>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</si>
  <si>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</si>
  <si>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</si>
  <si>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</si>
  <si>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</si>
  <si>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</si>
  <si>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</si>
  <si>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</si>
  <si>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</si>
  <si>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</si>
  <si>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</si>
  <si>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</si>
  <si>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</si>
  <si>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</si>
  <si>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</si>
  <si>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</si>
  <si>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</si>
  <si>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</si>
  <si>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</si>
  <si>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</si>
  <si>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</si>
  <si>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</si>
  <si>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</si>
  <si>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</si>
  <si>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</si>
  <si>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</si>
  <si>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</si>
  <si>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</si>
  <si>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</si>
  <si>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</si>
  <si>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</si>
  <si>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</si>
  <si>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</si>
  <si>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</si>
  <si>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</si>
  <si>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</si>
  <si>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</si>
  <si>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</si>
  <si>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</si>
  <si>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</si>
  <si>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</si>
  <si>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</si>
  <si>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</si>
  <si>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</si>
  <si>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</si>
  <si>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</si>
  <si>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</si>
  <si>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</si>
  <si>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</si>
  <si>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</si>
  <si>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</si>
  <si>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</si>
  <si>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</si>
  <si>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</si>
  <si>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</si>
  <si>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</si>
  <si>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</si>
  <si>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</si>
  <si>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</si>
  <si>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</si>
  <si>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</si>
  <si>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</si>
  <si>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</si>
  <si>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</si>
  <si>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</si>
  <si>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</si>
  <si>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</si>
  <si>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</si>
  <si>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</si>
  <si>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</si>
  <si>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</si>
  <si>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</si>
  <si>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</si>
  <si>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</si>
  <si>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</si>
  <si>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</si>
  <si>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</si>
  <si>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</si>
  <si>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</si>
  <si>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</si>
  <si>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</si>
  <si>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</si>
  <si>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</si>
  <si>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</si>
  <si>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</si>
  <si>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</si>
  <si>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</si>
  <si>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</si>
  <si>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</si>
  <si>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</si>
  <si>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</si>
  <si>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</si>
  <si>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</si>
  <si>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</si>
  <si>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</si>
  <si>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</si>
  <si>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</si>
  <si>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</si>
  <si>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</si>
  <si>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</si>
  <si>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</si>
  <si>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</si>
  <si>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</si>
  <si>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</si>
  <si>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</si>
  <si>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</si>
  <si>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</si>
  <si>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</si>
  <si>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</si>
  <si>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</si>
  <si>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</si>
  <si>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</si>
  <si>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</si>
  <si>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</si>
  <si>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</si>
  <si>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</si>
  <si>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</si>
  <si>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</si>
  <si>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</si>
  <si>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</si>
  <si>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</si>
  <si>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</si>
  <si>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</si>
  <si>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</si>
  <si>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</si>
  <si>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</si>
  <si>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</si>
  <si>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</si>
  <si>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</si>
  <si>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</si>
  <si>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</si>
  <si>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</si>
  <si>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</si>
  <si>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</si>
  <si>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</si>
  <si>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</si>
  <si>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</si>
  <si>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</si>
  <si>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</si>
  <si>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</si>
  <si>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</si>
  <si>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</si>
  <si>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</si>
  <si>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</si>
  <si>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</si>
  <si>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</si>
  <si>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</si>
  <si>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</si>
  <si>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</si>
  <si>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</si>
  <si>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</si>
  <si>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</si>
  <si>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</si>
  <si>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</si>
  <si>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</si>
  <si>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</si>
  <si>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</si>
  <si>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</si>
  <si>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</si>
  <si>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</si>
  <si>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</si>
  <si>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</si>
  <si>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</si>
  <si>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</si>
  <si>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</si>
  <si>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</si>
  <si>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</si>
  <si>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</si>
  <si>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</si>
  <si>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</si>
  <si>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</si>
  <si>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</si>
  <si>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</si>
  <si>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</si>
  <si>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</si>
  <si>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</si>
  <si>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</si>
  <si>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</si>
  <si>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</si>
  <si>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</si>
  <si>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</si>
  <si>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</si>
  <si>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</si>
  <si>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</si>
  <si>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</si>
  <si>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</si>
  <si>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</si>
  <si>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</si>
  <si>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</si>
  <si>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</si>
  <si>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</si>
  <si>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</si>
  <si>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</si>
  <si>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</si>
  <si>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</si>
  <si>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</si>
  <si>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</si>
  <si>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</si>
  <si>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</si>
  <si>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</si>
  <si>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</si>
  <si>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</si>
  <si>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</si>
  <si>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</si>
  <si>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</si>
  <si>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</si>
  <si>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</si>
  <si>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</si>
  <si>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</si>
  <si>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</si>
  <si>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</si>
  <si>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</si>
  <si>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</si>
  <si>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</si>
  <si>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</si>
  <si>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</si>
  <si>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</si>
  <si>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</si>
  <si>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</si>
  <si>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</si>
  <si>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</si>
  <si>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</si>
  <si>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</si>
  <si>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</si>
  <si>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</si>
  <si>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</si>
  <si>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</si>
  <si>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</si>
  <si>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</si>
  <si>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</si>
  <si>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</si>
  <si>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</si>
  <si>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</si>
  <si>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</si>
  <si>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</si>
  <si>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</si>
  <si>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</si>
  <si>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</si>
  <si>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</si>
  <si>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</si>
  <si>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</si>
  <si>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</si>
  <si>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</si>
  <si>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</si>
  <si>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</si>
  <si>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</si>
  <si>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</si>
  <si>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</si>
  <si>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</si>
  <si>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</si>
  <si>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</si>
  <si>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</si>
  <si>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</si>
  <si>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</si>
  <si>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</si>
  <si>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</si>
  <si>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</si>
  <si>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</si>
  <si>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</si>
  <si>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</si>
  <si>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</si>
  <si>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</si>
  <si>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</si>
  <si>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</si>
  <si>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</si>
  <si>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</si>
  <si>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</si>
  <si>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</si>
  <si>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</si>
  <si>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</si>
  <si>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</si>
  <si>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</si>
  <si>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</si>
  <si>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</si>
  <si>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</si>
  <si>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</si>
  <si>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</si>
  <si>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</si>
  <si>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</si>
  <si>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</si>
  <si>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</si>
  <si>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</si>
  <si>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</si>
  <si>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</si>
  <si>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</si>
  <si>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</si>
  <si>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</si>
  <si>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</si>
  <si>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</si>
  <si>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</si>
  <si>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</si>
  <si>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</si>
  <si>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</si>
  <si>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</si>
  <si>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</si>
  <si>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</si>
  <si>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</si>
  <si>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</si>
  <si>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</si>
  <si>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</si>
  <si>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</si>
  <si>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</si>
  <si>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</si>
  <si>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</si>
  <si>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</si>
  <si>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</si>
  <si>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</si>
  <si>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</si>
  <si>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</si>
  <si>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</si>
  <si>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</si>
  <si>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</si>
  <si>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</si>
  <si>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</si>
  <si>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</si>
  <si>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</si>
  <si>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</si>
  <si>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</si>
  <si>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</si>
  <si>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</si>
  <si>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</si>
  <si>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</si>
  <si>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</si>
  <si>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</si>
  <si>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</si>
  <si>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</si>
  <si>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</si>
  <si>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</si>
  <si>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</si>
  <si>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</si>
  <si>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</si>
  <si>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</si>
  <si>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</si>
  <si>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</si>
  <si>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</si>
  <si>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</si>
  <si>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</si>
  <si>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</si>
  <si>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</si>
  <si>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</si>
  <si>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</si>
  <si>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</si>
  <si>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</si>
  <si>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</si>
  <si>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</si>
  <si>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</si>
  <si>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</si>
  <si>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</si>
  <si>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</si>
  <si>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</si>
  <si>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</si>
  <si>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</si>
  <si>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</si>
  <si>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</si>
  <si>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</si>
  <si>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</si>
  <si>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</si>
  <si>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</si>
  <si>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</si>
  <si>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</si>
  <si>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</si>
  <si>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</si>
  <si>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</si>
  <si>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</si>
  <si>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</si>
  <si>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</si>
  <si>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</si>
  <si>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</si>
  <si>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</si>
  <si>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</si>
  <si>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</si>
  <si>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</si>
  <si>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</si>
  <si>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</si>
  <si>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</si>
  <si>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</si>
  <si>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</si>
  <si>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</si>
  <si>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</si>
  <si>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</si>
  <si>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</si>
  <si>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</si>
  <si>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</si>
  <si>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</si>
  <si>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</si>
  <si>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</si>
  <si>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</si>
  <si>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</si>
  <si>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</si>
  <si>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</si>
  <si>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</si>
  <si>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</si>
  <si>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</si>
  <si>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</si>
  <si>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</si>
  <si>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</si>
  <si>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</si>
  <si>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</si>
  <si>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</si>
  <si>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</si>
  <si>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</si>
  <si>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</si>
  <si>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</si>
  <si>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</si>
  <si>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</si>
  <si>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</si>
  <si>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</si>
  <si>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</si>
  <si>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</si>
  <si>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</si>
  <si>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</si>
  <si>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</si>
  <si>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</si>
  <si>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</si>
  <si>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</si>
  <si>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</si>
  <si>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</si>
  <si>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</si>
  <si>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</si>
  <si>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</si>
  <si>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</si>
  <si>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</si>
  <si>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</si>
  <si>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</si>
  <si>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</si>
  <si>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</si>
  <si>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</si>
  <si>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</si>
  <si>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</si>
  <si>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</si>
  <si>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</si>
  <si>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</si>
  <si>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</si>
  <si>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</si>
  <si>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</si>
  <si>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</si>
  <si>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</si>
  <si>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</si>
  <si>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</si>
  <si>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</si>
  <si>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</si>
  <si>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</si>
  <si>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</si>
  <si>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</si>
  <si>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</si>
  <si>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</si>
  <si>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</si>
  <si>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</si>
  <si>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</si>
  <si>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</si>
  <si>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</si>
  <si>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</si>
  <si>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</si>
  <si>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</si>
  <si>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</si>
  <si>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</si>
  <si>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</si>
  <si>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</si>
  <si>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</si>
  <si>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</si>
  <si>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</si>
  <si>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</si>
  <si>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</si>
  <si>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</si>
  <si>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</si>
  <si>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</si>
  <si>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</si>
  <si>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</si>
  <si>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</si>
  <si>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</si>
  <si>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</si>
  <si>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</si>
  <si>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</si>
  <si>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</si>
  <si>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</si>
  <si>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</si>
  <si>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</si>
  <si>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</si>
  <si>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</si>
  <si>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</si>
  <si>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</si>
  <si>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</si>
  <si>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</si>
  <si>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</si>
  <si>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</si>
  <si>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</si>
  <si>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</si>
  <si>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</si>
  <si>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</si>
  <si>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</si>
  <si>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</si>
  <si>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</si>
  <si>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</si>
  <si>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</si>
  <si>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</si>
  <si>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</si>
  <si>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</si>
  <si>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</si>
  <si>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</si>
  <si>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</si>
  <si>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</si>
  <si>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</si>
  <si>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</si>
  <si>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</si>
  <si>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</si>
  <si>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</si>
  <si>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</si>
  <si>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</si>
  <si>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</si>
  <si>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</si>
  <si>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</si>
  <si>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</si>
  <si>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</si>
  <si>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</si>
  <si>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</si>
  <si>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</si>
  <si>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</si>
  <si>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</si>
  <si>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</si>
  <si>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</si>
  <si>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</si>
  <si>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</si>
  <si>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</si>
  <si>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</si>
  <si>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</si>
  <si>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</si>
  <si>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</si>
  <si>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</si>
  <si>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</si>
  <si>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</si>
  <si>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</si>
  <si>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</si>
  <si>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</si>
  <si>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</si>
  <si>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</si>
  <si>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</si>
  <si>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</si>
  <si>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</si>
  <si>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</si>
  <si>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</si>
  <si>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</si>
  <si>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</si>
  <si>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</si>
  <si>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</si>
  <si>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</si>
  <si>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</si>
  <si>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</si>
  <si>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</si>
  <si>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</si>
  <si>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</si>
  <si>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</si>
  <si>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</si>
  <si>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</si>
  <si>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</si>
  <si>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</si>
  <si>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</si>
  <si>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</si>
  <si>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</si>
  <si>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</si>
  <si>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</si>
  <si>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</si>
  <si>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</si>
  <si>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</si>
  <si>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</si>
  <si>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</si>
  <si>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</si>
  <si>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</si>
  <si>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</si>
  <si>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</si>
  <si>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</si>
  <si>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</si>
  <si>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</si>
  <si>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</si>
  <si>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</si>
  <si>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</si>
  <si>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</si>
  <si>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</si>
  <si>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</si>
  <si>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</si>
  <si>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</si>
  <si>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</si>
  <si>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</si>
  <si>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</si>
  <si>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</si>
  <si>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</si>
  <si>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</si>
  <si>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</si>
  <si>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</si>
  <si>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</si>
  <si>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</si>
  <si>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</si>
  <si>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</si>
  <si>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</si>
  <si>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</si>
  <si>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</si>
  <si>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</si>
  <si>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</si>
  <si>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</si>
  <si>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</si>
  <si>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</si>
  <si>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</si>
  <si>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</si>
  <si>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</si>
  <si>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</si>
  <si>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</si>
  <si>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</si>
  <si>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</si>
  <si>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</si>
  <si>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</si>
  <si>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</si>
  <si>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</si>
  <si>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</si>
  <si>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</si>
  <si>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</si>
  <si>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</si>
  <si>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</si>
  <si>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</si>
  <si>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</si>
  <si>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</si>
  <si>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</si>
  <si>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</si>
  <si>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</si>
  <si>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</si>
  <si>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</si>
  <si>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</si>
  <si>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</si>
  <si>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</si>
  <si>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</si>
  <si>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</si>
  <si>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</si>
  <si>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</si>
  <si>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</si>
  <si>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</si>
  <si>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</si>
  <si>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</si>
  <si>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</si>
  <si>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</si>
  <si>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</si>
  <si>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</si>
  <si>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</si>
  <si>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</si>
  <si>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</si>
  <si>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</si>
  <si>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</si>
  <si>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</si>
  <si>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</si>
  <si>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</si>
  <si>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</si>
  <si>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</si>
  <si>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</si>
  <si>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</si>
  <si>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</si>
  <si>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</si>
  <si>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</si>
  <si>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</si>
  <si>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</si>
  <si>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</si>
  <si>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</si>
  <si>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</si>
  <si>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</si>
  <si>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</si>
  <si>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</si>
  <si>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</si>
  <si>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</si>
  <si>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</si>
  <si>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</si>
  <si>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</si>
  <si>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</si>
  <si>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</si>
  <si>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</si>
  <si>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</si>
  <si>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</si>
  <si>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</si>
  <si>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</si>
  <si>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</si>
  <si>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</si>
  <si>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</si>
  <si>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</si>
  <si>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</si>
  <si>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</si>
  <si>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</si>
  <si>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</si>
  <si>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</si>
  <si>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</si>
  <si>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</si>
  <si>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</si>
  <si>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</si>
  <si>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</si>
  <si>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</si>
  <si>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</si>
  <si>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</si>
  <si>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</si>
  <si>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</si>
  <si>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</si>
  <si>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</si>
  <si>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</si>
  <si>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</si>
  <si>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</si>
  <si>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</si>
  <si>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</si>
  <si>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</si>
  <si>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</si>
  <si>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</si>
  <si>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</si>
  <si>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</si>
  <si>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</si>
  <si>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</si>
  <si>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</si>
  <si>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</si>
  <si>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</si>
  <si>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</si>
  <si>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</si>
  <si>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</si>
  <si>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</si>
  <si>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</si>
  <si>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</si>
  <si>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</si>
  <si>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</si>
  <si>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</si>
  <si>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</si>
  <si>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</si>
  <si>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</si>
  <si>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</si>
  <si>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</si>
  <si>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</si>
  <si>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</si>
  <si>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</si>
  <si>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</si>
  <si>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</si>
  <si>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</si>
  <si>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</si>
  <si>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</si>
  <si>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</si>
  <si>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</si>
  <si>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</si>
  <si>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</si>
  <si>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</si>
  <si>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</si>
  <si>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</si>
  <si>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</si>
  <si>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</si>
  <si>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</si>
  <si>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</si>
  <si>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</si>
  <si>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</si>
  <si>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</si>
  <si>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</si>
  <si>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</si>
  <si>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</si>
  <si>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</si>
  <si>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</si>
  <si>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</si>
  <si>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</si>
  <si>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</si>
  <si>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</si>
  <si>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</si>
  <si>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</si>
  <si>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</si>
  <si>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</si>
  <si>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</si>
  <si>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</si>
  <si>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</si>
  <si>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</si>
  <si>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</si>
  <si>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</si>
  <si>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</si>
  <si>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</si>
  <si>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</si>
  <si>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</si>
  <si>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</si>
  <si>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</si>
  <si>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</si>
  <si>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</si>
  <si>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</si>
  <si>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</si>
  <si>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</si>
  <si>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</si>
  <si>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</si>
  <si>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</si>
  <si>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</si>
  <si>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</si>
  <si>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</si>
  <si>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</si>
  <si>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</si>
  <si>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</si>
  <si>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</si>
  <si>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</si>
  <si>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</si>
  <si>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</si>
  <si>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</si>
  <si>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</si>
  <si>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</si>
  <si>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</si>
  <si>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</si>
  <si>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</si>
  <si>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</si>
  <si>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</si>
  <si>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</si>
  <si>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</si>
  <si>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</si>
  <si>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</si>
  <si>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</si>
  <si>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</si>
  <si>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</si>
  <si>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</si>
  <si>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</si>
  <si>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</si>
  <si>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</si>
  <si>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</si>
  <si>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</si>
  <si>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</si>
  <si>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</si>
  <si>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</si>
  <si>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</si>
  <si>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</si>
  <si>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</si>
  <si>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</si>
  <si>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</si>
  <si>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</si>
  <si>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</si>
  <si>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</si>
  <si>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</si>
  <si>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</si>
  <si>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</si>
  <si>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</si>
  <si>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</si>
  <si>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</si>
  <si>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</si>
  <si>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</si>
  <si>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</si>
  <si>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</si>
  <si>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</si>
  <si>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</si>
  <si>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</si>
  <si>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</si>
  <si>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</si>
  <si>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</si>
  <si>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</si>
  <si>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</si>
  <si>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</si>
  <si>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</si>
  <si>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</si>
  <si>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</si>
  <si>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</si>
  <si>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</si>
  <si>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</si>
  <si>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</si>
  <si>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</si>
  <si>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</si>
  <si>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</si>
  <si>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</si>
  <si>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</si>
  <si>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</si>
  <si>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</si>
  <si>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</si>
  <si>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</si>
  <si>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</si>
  <si>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</si>
  <si>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</si>
  <si>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</si>
  <si>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</si>
  <si>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</si>
  <si>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</si>
  <si>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</si>
  <si>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</si>
  <si>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</si>
  <si>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</si>
  <si>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</si>
  <si>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</si>
  <si>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</si>
  <si>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</si>
  <si>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</si>
  <si>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</si>
  <si>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</si>
  <si>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</si>
  <si>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</si>
  <si>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</si>
  <si>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</si>
  <si>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</si>
  <si>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</si>
  <si>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</si>
  <si>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</si>
  <si>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</si>
  <si>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</si>
  <si>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</si>
  <si>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</si>
  <si>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</si>
  <si>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</si>
  <si>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</si>
  <si>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</si>
  <si>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</si>
  <si>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</si>
  <si>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</si>
  <si>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</si>
  <si>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</si>
  <si>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</si>
  <si>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</si>
  <si>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</si>
  <si>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</si>
  <si>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</si>
  <si>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</si>
  <si>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</si>
  <si>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</si>
  <si>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</si>
  <si>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</si>
  <si>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</si>
  <si>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</si>
  <si>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</si>
  <si>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</si>
  <si>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</si>
  <si>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</si>
  <si>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</si>
  <si>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</si>
  <si>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</si>
  <si>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</si>
  <si>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</si>
  <si>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</si>
  <si>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</si>
  <si>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</si>
  <si>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</si>
  <si>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</si>
  <si>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</si>
  <si>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</si>
  <si>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</si>
  <si>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</si>
  <si>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</si>
  <si>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</si>
  <si>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</si>
  <si>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</si>
  <si>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</si>
  <si>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</si>
  <si>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</si>
  <si>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</si>
  <si>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</si>
  <si>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</si>
  <si>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</si>
  <si>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</si>
  <si>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</si>
  <si>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</si>
  <si>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</si>
  <si>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</si>
  <si>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</si>
  <si>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</si>
  <si>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</si>
  <si>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</si>
  <si>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</si>
  <si>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</si>
  <si>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</si>
  <si>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</si>
  <si>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</si>
  <si>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</si>
  <si>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</si>
  <si>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</si>
  <si>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</si>
  <si>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</si>
  <si>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</si>
  <si>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</si>
  <si>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</si>
  <si>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</si>
  <si>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</si>
  <si>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</si>
  <si>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</si>
  <si>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</si>
  <si>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</si>
  <si>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</si>
  <si>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</si>
  <si>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</si>
  <si>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</si>
  <si>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</si>
  <si>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</si>
  <si>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</si>
  <si>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</si>
  <si>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</si>
  <si>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</si>
  <si>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</si>
  <si>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</si>
  <si>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</si>
  <si>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</si>
  <si>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</si>
  <si>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</si>
  <si>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</si>
  <si>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</si>
  <si>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</si>
  <si>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</si>
  <si>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</si>
  <si>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</si>
  <si>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</si>
  <si>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</si>
  <si>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</si>
  <si>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</si>
  <si>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</si>
  <si>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</si>
  <si>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</si>
  <si>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</si>
  <si>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</si>
  <si>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</si>
  <si>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</si>
  <si>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</si>
  <si>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</si>
  <si>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</si>
  <si>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</si>
  <si>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</si>
  <si>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</si>
  <si>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</si>
  <si>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</si>
  <si>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</si>
  <si>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</si>
  <si>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</si>
  <si>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</si>
  <si>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</si>
  <si>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</si>
  <si>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</si>
  <si>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</si>
  <si>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</si>
  <si>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</si>
  <si>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</si>
  <si>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</si>
  <si>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</si>
  <si>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</si>
  <si>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</si>
  <si>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</si>
  <si>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</si>
  <si>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</si>
  <si>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</si>
  <si>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</si>
  <si>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</si>
  <si>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</si>
  <si>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</si>
  <si>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</si>
  <si>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</si>
  <si>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</si>
  <si>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</si>
  <si>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</si>
  <si>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</si>
  <si>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</si>
  <si>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</si>
  <si>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</si>
  <si>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</si>
  <si>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</si>
  <si>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</si>
  <si>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</si>
  <si>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</si>
  <si>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</si>
  <si>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</si>
  <si>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</si>
  <si>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</si>
  <si>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</si>
  <si>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</si>
  <si>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</si>
  <si>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</si>
  <si>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</si>
  <si>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</si>
  <si>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</si>
  <si>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</si>
  <si>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</si>
  <si>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</si>
  <si>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</si>
  <si>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</si>
  <si>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</si>
  <si>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</si>
  <si>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</si>
  <si>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</si>
  <si>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</si>
  <si>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</si>
  <si>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</si>
  <si>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</si>
  <si>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</si>
  <si>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</si>
  <si>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</si>
  <si>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</si>
  <si>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</si>
  <si>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</si>
  <si>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</si>
  <si>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</si>
  <si>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</si>
  <si>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</si>
  <si>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</si>
  <si>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</si>
  <si>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</si>
  <si>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</si>
  <si>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</si>
  <si>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</si>
  <si>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</si>
  <si>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</si>
  <si>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</si>
  <si>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</si>
  <si>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</si>
  <si>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</si>
  <si>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</si>
  <si>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</si>
  <si>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</si>
  <si>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</si>
  <si>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</si>
  <si>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</si>
  <si>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</si>
  <si>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</si>
  <si>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</si>
  <si>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</si>
  <si>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</si>
  <si>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</si>
  <si>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</si>
  <si>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</si>
  <si>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</si>
  <si>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</si>
  <si>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</si>
  <si>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</si>
  <si>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</si>
  <si>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</si>
  <si>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</si>
  <si>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</si>
  <si>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</si>
  <si>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</si>
  <si>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</si>
  <si>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</si>
  <si>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</si>
  <si>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</si>
  <si>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</si>
  <si>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</si>
  <si>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</si>
  <si>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</si>
  <si>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</si>
  <si>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</si>
  <si>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</si>
  <si>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</si>
  <si>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</si>
  <si>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</si>
  <si>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</si>
  <si>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</si>
  <si>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</si>
  <si>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</si>
  <si>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</si>
  <si>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</si>
  <si>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</si>
  <si>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</si>
  <si>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</si>
  <si>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</si>
  <si>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</si>
  <si>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</si>
  <si>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</si>
  <si>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</si>
  <si>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</si>
  <si>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</si>
  <si>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</si>
  <si>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</si>
  <si>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</si>
  <si>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</si>
  <si>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</si>
  <si>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</si>
  <si>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</si>
  <si>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</si>
  <si>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</si>
  <si>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</si>
  <si>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</si>
  <si>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</si>
  <si>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</si>
  <si>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</si>
  <si>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</si>
  <si>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</si>
  <si>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</si>
  <si>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</si>
  <si>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</si>
  <si>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</si>
  <si>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</si>
  <si>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</si>
  <si>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</si>
  <si>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</si>
  <si>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</si>
  <si>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</si>
  <si>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</si>
  <si>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</si>
  <si>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</si>
  <si>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</si>
  <si>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</si>
  <si>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</si>
  <si>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</si>
  <si>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</si>
  <si>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</si>
  <si>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</si>
  <si>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</si>
  <si>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</si>
  <si>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</si>
  <si>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</si>
  <si>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</si>
  <si>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</si>
  <si>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</si>
  <si>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</si>
  <si>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</si>
  <si>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</si>
  <si>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</si>
  <si>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</si>
  <si>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</si>
  <si>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</si>
  <si>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</si>
  <si>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</si>
  <si>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</si>
  <si>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</si>
  <si>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</si>
  <si>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</si>
  <si>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</si>
  <si>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</si>
  <si>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</si>
  <si>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</si>
  <si>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</si>
  <si>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</si>
  <si>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</si>
  <si>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</si>
  <si>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</si>
  <si>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</si>
  <si>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</si>
  <si>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</si>
  <si>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</si>
  <si>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</si>
  <si>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</si>
  <si>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</si>
  <si>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</si>
  <si>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</si>
  <si>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</si>
  <si>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</si>
  <si>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</si>
  <si>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</si>
  <si>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</si>
  <si>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</si>
  <si>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</si>
  <si>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</si>
  <si>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</si>
  <si>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</si>
  <si>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</si>
  <si>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</si>
  <si>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</si>
  <si>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</si>
  <si>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</si>
  <si>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</si>
  <si>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</si>
  <si>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</si>
  <si>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</si>
  <si>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</si>
  <si>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</si>
  <si>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</si>
  <si>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</si>
  <si>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</si>
  <si>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</si>
  <si>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</si>
  <si>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</si>
  <si>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</si>
  <si>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</si>
  <si>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</si>
  <si>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</si>
  <si>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</si>
  <si>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</si>
  <si>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</si>
  <si>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</si>
  <si>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</si>
  <si>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</si>
  <si>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</si>
  <si>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</si>
  <si>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</si>
  <si>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</si>
  <si>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</si>
  <si>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</si>
  <si>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</si>
  <si>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</si>
  <si>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</si>
  <si>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</si>
  <si>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</si>
  <si>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</si>
  <si>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</si>
  <si>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</si>
  <si>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</si>
  <si>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</si>
  <si>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</si>
  <si>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</si>
  <si>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</si>
  <si>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</si>
  <si>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</si>
  <si>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</si>
  <si>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</si>
  <si>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</si>
  <si>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</si>
  <si>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</si>
  <si>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</si>
  <si>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</si>
  <si>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</si>
  <si>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</si>
  <si>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</si>
  <si>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</si>
  <si>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</si>
  <si>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</si>
  <si>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</si>
  <si>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</si>
  <si>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</si>
  <si>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</si>
  <si>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</si>
  <si>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</si>
  <si>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</si>
  <si>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</si>
  <si>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</si>
  <si>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</si>
  <si>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</si>
  <si>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</si>
  <si>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</si>
  <si>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</si>
  <si>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</si>
  <si>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</si>
  <si>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</si>
  <si>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</si>
  <si>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</si>
  <si>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</si>
  <si>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</si>
  <si>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</si>
  <si>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</si>
  <si>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</si>
  <si>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</si>
  <si>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</si>
  <si>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</si>
  <si>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</si>
  <si>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</si>
  <si>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</si>
  <si>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</si>
  <si>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</si>
  <si>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</si>
  <si>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</si>
  <si>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</si>
  <si>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</si>
  <si>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</si>
  <si>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</si>
  <si>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</si>
  <si>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</si>
  <si>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</si>
  <si>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</si>
  <si>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</si>
  <si>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</si>
  <si>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</si>
  <si>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</si>
  <si>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</si>
  <si>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</si>
  <si>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</si>
  <si>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</si>
  <si>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</si>
  <si>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</si>
  <si>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</si>
  <si>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</si>
  <si>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</si>
  <si>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</si>
  <si>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</si>
  <si>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</si>
  <si>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</si>
  <si>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</si>
  <si>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</si>
  <si>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</si>
  <si>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</si>
  <si>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</si>
  <si>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</si>
  <si>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</si>
  <si>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</si>
  <si>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</si>
  <si>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</si>
  <si>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</si>
  <si>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</si>
  <si>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</si>
  <si>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</si>
  <si>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</si>
  <si>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</si>
  <si>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</si>
  <si>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</si>
  <si>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</si>
  <si>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</si>
  <si>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</si>
  <si>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</si>
  <si>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</si>
  <si>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</si>
  <si>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</si>
  <si>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</si>
  <si>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</si>
  <si>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</si>
  <si>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</si>
  <si>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</si>
  <si>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</si>
  <si>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</si>
  <si>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</si>
  <si>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</si>
  <si>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</si>
  <si>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</si>
  <si>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</si>
  <si>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</si>
  <si>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</si>
  <si>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</si>
  <si>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</si>
  <si>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</si>
  <si>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</si>
  <si>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</si>
  <si>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</si>
  <si>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</si>
  <si>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</si>
  <si>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</si>
  <si>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</si>
  <si>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</si>
  <si>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</si>
  <si>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</si>
  <si>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</si>
  <si>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</si>
  <si>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</si>
  <si>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</si>
  <si>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</si>
  <si>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</si>
  <si>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</si>
  <si>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</si>
  <si>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</si>
  <si>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</si>
  <si>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</si>
  <si>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</si>
  <si>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</si>
  <si>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</si>
  <si>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</si>
  <si>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</si>
  <si>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</si>
  <si>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</si>
  <si>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</si>
  <si>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</si>
  <si>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</si>
  <si>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</si>
  <si>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</si>
  <si>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</si>
  <si>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</si>
  <si>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</si>
  <si>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</si>
  <si>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</si>
  <si>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</si>
  <si>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</si>
  <si>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</si>
  <si>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</si>
  <si>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</si>
  <si>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</si>
  <si>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</si>
  <si>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</si>
  <si>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</si>
  <si>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</si>
  <si>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</si>
  <si>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</si>
  <si>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</si>
  <si>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</si>
  <si>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</si>
  <si>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</si>
  <si>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</si>
  <si>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</si>
  <si>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</si>
  <si>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</si>
  <si>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</si>
  <si>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</si>
  <si>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</si>
  <si>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</si>
  <si>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</si>
  <si>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</si>
  <si>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</si>
  <si>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</si>
  <si>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</si>
  <si>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</si>
  <si>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</si>
  <si>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</si>
  <si>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</si>
  <si>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</si>
  <si>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</si>
  <si>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</si>
  <si>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</si>
  <si>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</si>
  <si>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</si>
  <si>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</si>
  <si>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</si>
  <si>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</si>
  <si>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</si>
  <si>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</si>
  <si>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</si>
  <si>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</si>
  <si>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</si>
  <si>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</si>
  <si>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</si>
  <si>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</si>
  <si>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</si>
  <si>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</si>
  <si>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</si>
  <si>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</si>
  <si>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</si>
  <si>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</si>
  <si>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</si>
  <si>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</si>
  <si>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</si>
  <si>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</si>
  <si>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</si>
  <si>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</si>
  <si>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</si>
  <si>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</si>
  <si>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</si>
  <si>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</si>
  <si>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</si>
  <si>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</si>
  <si>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</si>
  <si>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</si>
  <si>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</si>
  <si>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</si>
  <si>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</si>
  <si>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</si>
  <si>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</si>
  <si>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</si>
  <si>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</si>
  <si>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</si>
  <si>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</si>
  <si>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</si>
  <si>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</si>
  <si>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</si>
  <si>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</si>
  <si>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</si>
  <si>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</si>
  <si>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</si>
  <si>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</si>
  <si>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</si>
  <si>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</si>
  <si>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</si>
  <si>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</si>
  <si>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</si>
  <si>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</si>
  <si>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</si>
  <si>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</si>
  <si>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</si>
  <si>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</si>
  <si>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</si>
  <si>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</si>
  <si>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</si>
  <si>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</si>
  <si>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</si>
  <si>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</si>
  <si>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</si>
  <si>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</si>
  <si>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</si>
  <si>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</si>
  <si>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</si>
  <si>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</si>
  <si>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</si>
  <si>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</si>
  <si>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</si>
  <si>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</si>
  <si>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</si>
  <si>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</si>
  <si>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</si>
  <si>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</si>
  <si>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</si>
  <si>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</si>
  <si>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</si>
  <si>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</si>
  <si>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</si>
  <si>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</si>
  <si>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</si>
  <si>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</si>
  <si>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</si>
  <si>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</si>
  <si>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</si>
  <si>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</si>
  <si>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</si>
  <si>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</si>
  <si>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</si>
  <si>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</si>
  <si>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</si>
  <si>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</si>
  <si>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</si>
  <si>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</si>
  <si>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</si>
  <si>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</si>
  <si>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</si>
  <si>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</si>
  <si>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</si>
  <si>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</si>
  <si>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</si>
  <si>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</si>
  <si>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</si>
  <si>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</si>
  <si>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</si>
  <si>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</si>
  <si>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</si>
  <si>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</si>
  <si>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</si>
  <si>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</si>
  <si>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</si>
  <si>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</si>
  <si>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</si>
  <si>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</si>
  <si>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</si>
  <si>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</si>
  <si>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</si>
  <si>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</si>
  <si>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</si>
  <si>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</si>
  <si>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</si>
  <si>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</si>
  <si>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</si>
  <si>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</si>
  <si>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</si>
  <si>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</si>
  <si>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</si>
  <si>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</si>
  <si>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</si>
  <si>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</si>
  <si>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</si>
  <si>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</si>
  <si>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</si>
  <si>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</si>
  <si>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</si>
  <si>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</si>
  <si>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</si>
  <si>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</si>
  <si>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</si>
  <si>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</si>
  <si>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</si>
  <si>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</si>
  <si>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</si>
  <si>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</si>
  <si>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</si>
  <si>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</si>
  <si>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</si>
  <si>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</si>
  <si>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</si>
  <si>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</si>
  <si>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</si>
  <si>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</si>
  <si>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</si>
  <si>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</si>
  <si>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</si>
  <si>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</si>
  <si>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</si>
  <si>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</si>
  <si>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</si>
  <si>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</si>
  <si>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</si>
  <si>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</si>
  <si>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</si>
  <si>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</si>
  <si>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</si>
  <si>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</si>
  <si>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</si>
  <si>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</si>
  <si>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</si>
  <si>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</si>
  <si>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</si>
  <si>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</si>
  <si>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</si>
  <si>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</si>
  <si>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</si>
  <si>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</si>
  <si>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</si>
  <si>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</si>
  <si>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</si>
  <si>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</si>
  <si>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</si>
  <si>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</si>
  <si>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</si>
  <si>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</si>
  <si>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</si>
  <si>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</si>
  <si>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</si>
  <si>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</si>
  <si>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</si>
  <si>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</si>
  <si>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</si>
  <si>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</si>
  <si>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</si>
  <si>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</si>
  <si>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</si>
  <si>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</si>
  <si>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</si>
  <si>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</si>
  <si>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</si>
  <si>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</si>
  <si>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</si>
  <si>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</si>
  <si>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</si>
  <si>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</si>
  <si>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</si>
  <si>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</si>
  <si>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</si>
  <si>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</si>
  <si>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</si>
  <si>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</si>
  <si>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</si>
  <si>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</si>
  <si>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</si>
  <si>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</si>
  <si>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</si>
  <si>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</si>
  <si>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</si>
  <si>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</si>
  <si>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</si>
  <si>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</si>
  <si>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</si>
  <si>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</si>
  <si>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</si>
  <si>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</si>
  <si>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</si>
  <si>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</si>
  <si>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</si>
  <si>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</si>
  <si>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</si>
  <si>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</si>
  <si>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</si>
  <si>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</si>
  <si>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</si>
  <si>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</si>
  <si>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</si>
  <si>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</si>
  <si>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</si>
  <si>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</si>
  <si>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</si>
  <si>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</si>
  <si>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</si>
  <si>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</si>
  <si>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</si>
  <si>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</si>
  <si>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</si>
  <si>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</si>
  <si>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</si>
  <si>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</si>
  <si>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</si>
  <si>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</si>
  <si>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</si>
  <si>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</si>
  <si>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</si>
  <si>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</si>
  <si>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</si>
  <si>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</si>
  <si>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</si>
  <si>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</si>
  <si>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</si>
  <si>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</si>
  <si>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</si>
  <si>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</si>
  <si>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</si>
  <si>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</si>
  <si>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</si>
  <si>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</si>
  <si>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</si>
  <si>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</si>
  <si>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</si>
  <si>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</si>
  <si>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</si>
  <si>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</si>
  <si>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</si>
  <si>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</si>
  <si>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</si>
  <si>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</si>
  <si>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</si>
  <si>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</si>
  <si>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</si>
  <si>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</si>
  <si>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</si>
  <si>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</si>
  <si>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</si>
  <si>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</si>
  <si>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</si>
  <si>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</si>
  <si>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</si>
  <si>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</si>
  <si>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</si>
  <si>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</si>
  <si>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</si>
  <si>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</si>
  <si>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</si>
  <si>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</si>
  <si>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</si>
  <si>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</si>
  <si>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</si>
  <si>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</si>
  <si>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</si>
  <si>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</si>
  <si>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</si>
  <si>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</si>
  <si>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</si>
  <si>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</si>
  <si>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</si>
  <si>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</si>
  <si>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</si>
  <si>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</si>
  <si>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</si>
  <si>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</si>
  <si>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</si>
  <si>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</si>
  <si>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</si>
  <si>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</si>
  <si>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</si>
  <si>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</si>
  <si>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</si>
  <si>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</si>
  <si>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</si>
  <si>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</si>
  <si>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</si>
  <si>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</si>
  <si>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</si>
  <si>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</si>
  <si>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</si>
  <si>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</si>
  <si>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</si>
  <si>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</si>
  <si>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</si>
  <si>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</si>
  <si>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</si>
  <si>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</si>
  <si>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</si>
  <si>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</si>
  <si>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</si>
  <si>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</si>
  <si>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</si>
  <si>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</si>
  <si>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</si>
  <si>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</si>
  <si>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</si>
  <si>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</si>
  <si>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</si>
  <si>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</si>
  <si>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</si>
  <si>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</si>
  <si>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</si>
  <si>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</si>
  <si>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</si>
  <si>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</si>
  <si>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</si>
  <si>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</si>
  <si>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</si>
  <si>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</si>
  <si>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</si>
  <si>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</si>
  <si>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</si>
  <si>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</si>
  <si>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</si>
  <si>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</si>
  <si>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</si>
  <si>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</si>
  <si>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</si>
  <si>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</si>
  <si>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</si>
  <si>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</si>
  <si>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</si>
  <si>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</si>
  <si>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</si>
  <si>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</si>
  <si>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</si>
  <si>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</si>
  <si>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</si>
  <si>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</si>
  <si>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</si>
  <si>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</si>
  <si>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</si>
  <si>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</si>
  <si>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</si>
  <si>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</si>
  <si>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</si>
  <si>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</si>
  <si>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</si>
  <si>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</si>
  <si>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</si>
  <si>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</si>
  <si>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</si>
  <si>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</si>
  <si>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</si>
  <si>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</si>
  <si>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</si>
  <si>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</si>
  <si>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</si>
  <si>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</si>
  <si>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</si>
  <si>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</si>
  <si>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</si>
  <si>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</si>
  <si>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</si>
  <si>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</si>
  <si>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</si>
  <si>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</si>
  <si>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</si>
  <si>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</si>
  <si>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</si>
  <si>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</si>
  <si>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</si>
  <si>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</si>
  <si>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</si>
  <si>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</si>
  <si>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</si>
  <si>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</si>
  <si>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</si>
  <si>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</si>
  <si>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</si>
  <si>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</si>
  <si>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</si>
  <si>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</si>
  <si>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</si>
  <si>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</si>
  <si>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</si>
  <si>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</si>
  <si>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</si>
  <si>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</si>
  <si>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</si>
  <si>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</si>
  <si>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</si>
  <si>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</si>
  <si>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</si>
  <si>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</si>
  <si>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</si>
  <si>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</si>
  <si>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</si>
  <si>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</si>
  <si>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</si>
  <si>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</si>
  <si>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</si>
  <si>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</si>
  <si>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</si>
  <si>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</si>
  <si>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</si>
  <si>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</si>
  <si>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</si>
  <si>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</si>
  <si>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</si>
  <si>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</si>
  <si>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</si>
  <si>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</si>
  <si>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</si>
  <si>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</si>
  <si>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</si>
  <si>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</si>
  <si>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</si>
  <si>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</si>
  <si>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</si>
  <si>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</si>
  <si>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</si>
  <si>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</si>
  <si>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</si>
  <si>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</si>
  <si>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</si>
  <si>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</si>
  <si>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</si>
  <si>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</si>
  <si>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</si>
  <si>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</si>
  <si>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</si>
  <si>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</si>
  <si>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</si>
  <si>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</si>
  <si>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</si>
  <si>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</si>
  <si>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</si>
  <si>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</si>
  <si>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</si>
  <si>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</si>
  <si>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</si>
  <si>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</si>
  <si>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</si>
  <si>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</si>
  <si>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</si>
  <si>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</si>
  <si>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</si>
  <si>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</si>
  <si>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</si>
  <si>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</si>
  <si>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</si>
  <si>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</si>
  <si>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</si>
  <si>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</si>
  <si>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</si>
  <si>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</si>
  <si>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</si>
  <si>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</si>
  <si>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</si>
  <si>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</si>
  <si>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</si>
  <si>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</si>
  <si>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</si>
  <si>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</si>
  <si>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</si>
  <si>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</si>
  <si>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</si>
  <si>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</si>
  <si>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</si>
  <si>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</si>
  <si>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</si>
  <si>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</si>
  <si>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</si>
  <si>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</si>
  <si>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</si>
  <si>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</si>
  <si>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</si>
  <si>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</si>
  <si>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</si>
  <si>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</si>
  <si>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</si>
  <si>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</si>
  <si>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</si>
  <si>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</si>
  <si>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</si>
  <si>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</si>
  <si>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</si>
  <si>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</si>
  <si>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</si>
  <si>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</si>
  <si>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</si>
  <si>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</si>
  <si>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</si>
  <si>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</si>
  <si>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</si>
  <si>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</si>
  <si>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</si>
  <si>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</si>
  <si>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</si>
  <si>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</si>
  <si>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</si>
  <si>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</si>
  <si>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</si>
  <si>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</si>
  <si>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</si>
  <si>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</si>
  <si>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</si>
  <si>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</si>
  <si>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</si>
  <si>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</si>
  <si>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</si>
  <si>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</si>
  <si>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</si>
  <si>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</si>
  <si>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</si>
  <si>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</si>
  <si>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</si>
  <si>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</si>
  <si>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</si>
  <si>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</si>
  <si>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</si>
  <si>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</si>
  <si>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</si>
  <si>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</si>
  <si>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</si>
  <si>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</si>
  <si>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</si>
  <si>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</si>
  <si>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</si>
  <si>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</si>
  <si>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</si>
  <si>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</si>
  <si>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</si>
  <si>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</si>
  <si>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</si>
  <si>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</si>
  <si>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</si>
  <si>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</si>
  <si>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</si>
  <si>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</si>
  <si>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</si>
  <si>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</si>
  <si>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</si>
  <si>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</si>
  <si>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</si>
  <si>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</si>
  <si>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</si>
  <si>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</si>
  <si>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</si>
  <si>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</si>
  <si>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</si>
  <si>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</si>
  <si>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</si>
  <si>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</si>
  <si>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</si>
  <si>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</si>
  <si>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</si>
  <si>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</si>
  <si>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</si>
  <si>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</si>
  <si>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</si>
  <si>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</si>
  <si>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</si>
  <si>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</si>
  <si>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</si>
  <si>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</si>
  <si>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</si>
  <si>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</si>
  <si>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</si>
  <si>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</si>
  <si>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</si>
  <si>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</si>
  <si>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</si>
  <si>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</si>
  <si>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</si>
  <si>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</si>
  <si>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</si>
  <si>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</si>
  <si>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</si>
  <si>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</si>
  <si>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</si>
  <si>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</si>
  <si>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</si>
  <si>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</si>
  <si>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</si>
  <si>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</si>
  <si>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</si>
  <si>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</si>
  <si>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</si>
  <si>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</si>
  <si>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</si>
  <si>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</si>
  <si>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</si>
  <si>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</si>
  <si>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</si>
  <si>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</si>
  <si>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</si>
  <si>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</si>
  <si>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</si>
  <si>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</si>
  <si>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</si>
  <si>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</si>
  <si>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</si>
  <si>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</si>
  <si>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</si>
  <si>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</si>
  <si>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</si>
  <si>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</si>
  <si>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</si>
  <si>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</si>
  <si>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</si>
  <si>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</si>
  <si>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</si>
  <si>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</si>
  <si>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</si>
  <si>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</si>
  <si>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</si>
  <si>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</si>
  <si>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</si>
  <si>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</si>
  <si>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</si>
  <si>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</si>
  <si>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</si>
  <si>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</si>
  <si>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</si>
  <si>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</si>
  <si>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</si>
  <si>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</si>
  <si>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</si>
  <si>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</si>
  <si>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</si>
  <si>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</si>
  <si>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</si>
  <si>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</si>
  <si>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</si>
  <si>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</si>
  <si>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</si>
  <si>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</si>
  <si>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</si>
  <si>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</si>
  <si>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</si>
  <si>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</si>
  <si>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</si>
  <si>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</si>
  <si>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</si>
  <si>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</si>
  <si>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</si>
  <si>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</si>
  <si>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</si>
  <si>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</si>
  <si>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</si>
  <si>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</si>
  <si>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</si>
  <si>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</si>
  <si>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</si>
  <si>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</si>
  <si>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</si>
  <si>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</si>
  <si>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</si>
  <si>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</si>
  <si>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</si>
  <si>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</si>
  <si>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</si>
  <si>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</si>
  <si>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</si>
  <si>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</si>
  <si>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</si>
  <si>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</si>
  <si>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</si>
  <si>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</si>
  <si>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</si>
  <si>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</si>
  <si>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</si>
  <si>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</si>
  <si>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</si>
  <si>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</si>
  <si>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</si>
  <si>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</si>
  <si>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</si>
  <si>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</si>
  <si>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</si>
  <si>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</si>
  <si>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</si>
  <si>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</si>
  <si>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</si>
  <si>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</si>
  <si>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</si>
  <si>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</si>
  <si>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</si>
  <si>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</si>
  <si>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</si>
  <si>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</si>
  <si>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</si>
  <si>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</si>
  <si>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</si>
  <si>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</si>
  <si>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</si>
  <si>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</si>
  <si>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</si>
  <si>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</si>
  <si>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</si>
  <si>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</si>
  <si>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</si>
  <si>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</si>
  <si>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</si>
  <si>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</si>
  <si>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</si>
  <si>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</si>
  <si>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</si>
  <si>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</si>
  <si>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</si>
  <si>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</si>
  <si>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</si>
  <si>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</si>
  <si>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</si>
  <si>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</si>
  <si>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</si>
  <si>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</si>
  <si>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</si>
  <si>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</si>
  <si>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</si>
  <si>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</si>
  <si>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</si>
  <si>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</si>
  <si>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</si>
  <si>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</si>
  <si>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</si>
  <si>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</si>
  <si>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</si>
  <si>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</si>
  <si>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</si>
  <si>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</si>
  <si>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</si>
  <si>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</si>
  <si>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</si>
  <si>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</si>
  <si>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</si>
  <si>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</si>
  <si>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</si>
  <si>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</si>
  <si>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</si>
  <si>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</si>
  <si>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</si>
  <si>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</si>
  <si>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</si>
  <si>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</si>
  <si>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</si>
  <si>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</si>
  <si>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</si>
  <si>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</si>
  <si>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</si>
  <si>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</si>
  <si>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</si>
  <si>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</si>
  <si>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</si>
  <si>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</si>
  <si>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</si>
  <si>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</si>
  <si>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</si>
  <si>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</si>
  <si>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</si>
  <si>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</si>
  <si>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</si>
  <si>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</si>
  <si>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</si>
  <si>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</si>
  <si>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</si>
  <si>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</si>
  <si>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</si>
  <si>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</si>
  <si>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</si>
  <si>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</si>
  <si>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</si>
  <si>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</si>
  <si>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</si>
  <si>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</si>
  <si>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</si>
  <si>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</si>
  <si>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</si>
  <si>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</si>
  <si>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</si>
  <si>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</si>
  <si>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</si>
  <si>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</si>
  <si>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</si>
  <si>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</si>
  <si>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</si>
  <si>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</si>
  <si>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</si>
  <si>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</si>
  <si>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</si>
  <si>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</si>
  <si>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</si>
  <si>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</si>
  <si>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</si>
  <si>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</si>
  <si>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</si>
  <si>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</si>
  <si>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</si>
  <si>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</si>
  <si>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</si>
  <si>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</si>
  <si>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</si>
  <si>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</si>
  <si>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</si>
  <si>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</si>
  <si>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</si>
  <si>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</si>
  <si>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</si>
  <si>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</si>
  <si>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</si>
  <si>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</si>
  <si>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</si>
  <si>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</si>
  <si>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</si>
  <si>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</si>
  <si>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</si>
  <si>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</si>
  <si>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</si>
  <si>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</si>
  <si>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</si>
  <si>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</si>
  <si>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</si>
  <si>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</si>
  <si>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</si>
  <si>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</si>
  <si>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</si>
  <si>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</si>
  <si>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</si>
  <si>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</si>
  <si>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</si>
  <si>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</si>
  <si>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</si>
  <si>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</si>
  <si>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</si>
  <si>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</si>
  <si>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</si>
  <si>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</si>
  <si>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</si>
  <si>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</si>
  <si>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</si>
  <si>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</si>
  <si>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</si>
  <si>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</si>
  <si>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</si>
  <si>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</si>
  <si>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</si>
  <si>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</si>
  <si>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</si>
  <si>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</si>
  <si>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</si>
  <si>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</si>
  <si>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</si>
  <si>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</si>
  <si>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</si>
  <si>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</si>
  <si>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</si>
  <si>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</si>
  <si>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</si>
  <si>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</si>
  <si>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</si>
  <si>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</si>
  <si>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</si>
  <si>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</si>
  <si>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</si>
  <si>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</si>
  <si>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</si>
  <si>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</si>
  <si>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</si>
  <si>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</si>
  <si>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</si>
  <si>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</si>
  <si>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</si>
  <si>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</si>
  <si>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</si>
  <si>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</si>
  <si>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</si>
  <si>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</si>
  <si>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</si>
  <si>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</si>
  <si>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</si>
  <si>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</si>
  <si>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</si>
  <si>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</si>
  <si>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</si>
  <si>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</si>
  <si>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</si>
  <si>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</si>
  <si>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</si>
  <si>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</si>
  <si>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</si>
  <si>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</si>
  <si>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</si>
  <si>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</si>
  <si>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</si>
  <si>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</si>
  <si>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</si>
  <si>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</si>
  <si>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</si>
  <si>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</si>
  <si>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</si>
  <si>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</si>
  <si>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</si>
  <si>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</si>
  <si>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</si>
  <si>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</si>
  <si>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</si>
  <si>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</si>
  <si>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</si>
  <si>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</si>
  <si>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</si>
  <si>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</si>
  <si>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</si>
  <si>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</si>
  <si>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</si>
  <si>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</si>
  <si>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</si>
  <si>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</si>
  <si>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</si>
  <si>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</si>
  <si>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</si>
  <si>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</si>
  <si>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</si>
  <si>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</si>
  <si>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</si>
  <si>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</si>
  <si>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</si>
  <si>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</si>
  <si>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</si>
  <si>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</si>
  <si>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</si>
  <si>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</si>
  <si>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</si>
  <si>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</si>
  <si>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</si>
  <si>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</si>
  <si>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</si>
  <si>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</si>
  <si>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</si>
  <si>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</si>
  <si>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</si>
  <si>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</si>
  <si>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</si>
  <si>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</si>
  <si>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</si>
  <si>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</si>
  <si>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</si>
  <si>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</si>
  <si>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</si>
  <si>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</si>
  <si>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</si>
  <si>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</si>
  <si>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</si>
  <si>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</si>
  <si>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</si>
  <si>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</si>
  <si>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</si>
  <si>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</si>
  <si>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</si>
  <si>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</si>
  <si>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</si>
  <si>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</si>
  <si>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</si>
  <si>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</si>
  <si>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</si>
  <si>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</si>
  <si>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</si>
  <si>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</si>
  <si>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</si>
  <si>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</si>
  <si>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</si>
  <si>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</si>
  <si>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</si>
  <si>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</si>
  <si>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</si>
  <si>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</si>
  <si>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</si>
  <si>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</si>
  <si>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</si>
  <si>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</si>
  <si>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</si>
  <si>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</si>
  <si>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</si>
  <si>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</si>
  <si>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</si>
  <si>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</si>
  <si>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</si>
  <si>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</si>
  <si>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</si>
  <si>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</si>
  <si>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</si>
  <si>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</si>
  <si>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</si>
  <si>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</si>
  <si>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</si>
  <si>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</si>
  <si>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</si>
  <si>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</si>
  <si>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</si>
  <si>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</si>
  <si>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</si>
  <si>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</si>
  <si>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</si>
  <si>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</si>
  <si>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</si>
  <si>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</si>
  <si>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</si>
  <si>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</si>
  <si>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</si>
  <si>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</si>
  <si>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</si>
  <si>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</si>
  <si>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</si>
  <si>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</si>
  <si>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</si>
  <si>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</si>
  <si>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</si>
  <si>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</si>
  <si>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</si>
  <si>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</si>
  <si>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</si>
  <si>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</si>
  <si>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</si>
  <si>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</si>
  <si>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</si>
  <si>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</si>
  <si>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</si>
  <si>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</si>
  <si>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</si>
  <si>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</si>
  <si>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</si>
  <si>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</si>
  <si>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</si>
  <si>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</si>
  <si>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</si>
  <si>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</si>
  <si>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</si>
  <si>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</si>
  <si>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</si>
  <si>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</si>
  <si>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</si>
  <si>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</si>
  <si>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</si>
  <si>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</si>
  <si>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</si>
  <si>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</si>
  <si>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</si>
  <si>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</si>
  <si>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</si>
  <si>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</si>
  <si>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</si>
  <si>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</si>
  <si>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</si>
  <si>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</si>
  <si>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</si>
  <si>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</si>
  <si>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</si>
  <si>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</si>
  <si>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</si>
  <si>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</si>
  <si>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</si>
  <si>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</si>
  <si>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</si>
  <si>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</si>
  <si>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</si>
  <si>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</si>
  <si>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</si>
  <si>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</si>
  <si>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</si>
  <si>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</si>
  <si>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</si>
  <si>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</si>
  <si>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</si>
  <si>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</si>
  <si>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</si>
  <si>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</si>
  <si>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</si>
  <si>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</si>
  <si>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</si>
  <si>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</si>
  <si>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</si>
  <si>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</si>
  <si>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</si>
  <si>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</si>
  <si>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</si>
  <si>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</si>
  <si>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</si>
  <si>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</si>
  <si>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</si>
  <si>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</si>
  <si>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</si>
  <si>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</si>
  <si>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</si>
  <si>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</si>
  <si>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</si>
  <si>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</si>
  <si>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</si>
  <si>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</si>
  <si>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</si>
  <si>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</si>
  <si>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</si>
  <si>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</si>
  <si>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</si>
  <si>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</si>
  <si>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</si>
  <si>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</si>
  <si>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</si>
  <si>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</si>
  <si>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</si>
  <si>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</si>
  <si>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</si>
  <si>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</si>
  <si>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</si>
  <si>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</si>
  <si>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</si>
  <si>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</si>
  <si>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</si>
  <si>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</si>
  <si>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</si>
  <si>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</si>
  <si>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</si>
  <si>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</si>
  <si>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</si>
  <si>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</si>
  <si>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</si>
  <si>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</si>
  <si>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</si>
  <si>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</si>
  <si>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</si>
  <si>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</si>
  <si>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</si>
  <si>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</si>
  <si>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</si>
  <si>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</si>
  <si>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</si>
  <si>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</si>
  <si>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</si>
  <si>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</si>
  <si>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</si>
  <si>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</si>
  <si>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</si>
  <si>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</si>
  <si>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</si>
  <si>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</si>
  <si>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</si>
  <si>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</si>
  <si>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</si>
  <si>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</si>
  <si>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</si>
  <si>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</si>
  <si>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</si>
  <si>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</si>
  <si>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</si>
  <si>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</si>
  <si>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</si>
  <si>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</si>
  <si>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</si>
  <si>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</si>
  <si>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</si>
  <si>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</si>
  <si>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</si>
  <si>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</si>
  <si>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</si>
  <si>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</si>
  <si>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</si>
  <si>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</si>
  <si>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</si>
  <si>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</si>
  <si>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</si>
  <si>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</si>
  <si>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</si>
  <si>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</si>
  <si>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</si>
  <si>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</si>
  <si>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</si>
  <si>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</si>
  <si>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</si>
  <si>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</si>
  <si>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</si>
  <si>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</si>
  <si>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</si>
  <si>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</si>
  <si>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</si>
  <si>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</si>
  <si>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</si>
  <si>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</si>
  <si>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</si>
  <si>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</si>
  <si>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</si>
  <si>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</si>
  <si>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</si>
  <si>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</si>
  <si>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</si>
  <si>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</si>
  <si>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</si>
  <si>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</si>
  <si>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</si>
  <si>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</si>
  <si>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</si>
  <si>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</si>
  <si>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</si>
  <si>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</si>
  <si>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</si>
  <si>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</si>
  <si>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</si>
  <si>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</si>
  <si>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</si>
  <si>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</si>
  <si>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</si>
  <si>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</si>
  <si>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</si>
  <si>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</si>
  <si>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</si>
  <si>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</si>
  <si>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</si>
  <si>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</si>
  <si>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</si>
  <si>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</si>
  <si>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</si>
  <si>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</si>
  <si>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</si>
  <si>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</si>
  <si>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</si>
  <si>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</si>
  <si>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</si>
  <si>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</si>
  <si>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</si>
  <si>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</si>
  <si>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</si>
  <si>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</si>
  <si>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</si>
  <si>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</si>
  <si>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</si>
  <si>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</si>
  <si>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</si>
  <si>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</si>
  <si>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</si>
  <si>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</si>
  <si>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</si>
  <si>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</si>
  <si>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</si>
  <si>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</si>
  <si>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</si>
  <si>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</si>
  <si>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</si>
  <si>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</si>
  <si>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</si>
  <si>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</si>
  <si>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</si>
  <si>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</si>
  <si>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</si>
  <si>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</si>
  <si>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</si>
  <si>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</si>
  <si>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</si>
  <si>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</si>
  <si>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</si>
  <si>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</si>
  <si>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</si>
  <si>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</si>
  <si>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</si>
  <si>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</si>
  <si>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</si>
  <si>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</si>
  <si>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</si>
  <si>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</si>
  <si>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</si>
  <si>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</si>
  <si>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</si>
  <si>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</si>
  <si>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</si>
  <si>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</si>
  <si>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</si>
  <si>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</si>
  <si>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</si>
  <si>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</si>
  <si>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</si>
  <si>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</si>
  <si>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</si>
  <si>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</si>
  <si>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</si>
  <si>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</si>
  <si>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</si>
  <si>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</si>
  <si>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</si>
  <si>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</si>
  <si>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</si>
  <si>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</si>
  <si>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</si>
  <si>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</si>
  <si>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</si>
  <si>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</si>
  <si>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</si>
  <si>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</si>
  <si>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</si>
  <si>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</si>
  <si>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</si>
  <si>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</si>
  <si>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</si>
  <si>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</si>
  <si>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</si>
  <si>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</si>
  <si>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</si>
  <si>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</si>
  <si>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</si>
  <si>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</si>
  <si>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</si>
  <si>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</si>
  <si>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</si>
  <si>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</si>
  <si>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</si>
  <si>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</si>
  <si>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</si>
  <si>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</si>
  <si>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</si>
  <si>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</si>
  <si>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</si>
  <si>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</si>
  <si>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</si>
  <si>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</si>
  <si>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</si>
  <si>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</si>
  <si>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</si>
  <si>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</si>
  <si>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</si>
  <si>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</si>
  <si>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</si>
  <si>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</si>
  <si>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</si>
  <si>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</si>
  <si>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</si>
  <si>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</si>
  <si>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</si>
  <si>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</si>
  <si>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</si>
  <si>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</si>
  <si>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</si>
  <si>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</si>
  <si>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</si>
  <si>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</si>
  <si>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</si>
  <si>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</si>
  <si>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</si>
  <si>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</si>
  <si>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</si>
  <si>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</si>
  <si>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</si>
  <si>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</si>
  <si>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</si>
  <si>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</si>
  <si>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</si>
  <si>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</si>
  <si>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</si>
  <si>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</si>
  <si>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</si>
  <si>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</si>
  <si>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</si>
  <si>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</si>
  <si>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</si>
  <si>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</si>
  <si>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</si>
  <si>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</si>
  <si>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</si>
  <si>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</si>
  <si>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</si>
  <si>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</si>
  <si>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</si>
  <si>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</si>
  <si>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</si>
  <si>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</si>
  <si>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</si>
  <si>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</si>
  <si>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</si>
  <si>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</si>
  <si>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</si>
  <si>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</si>
  <si>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</si>
  <si>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</si>
  <si>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</si>
  <si>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</si>
  <si>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</si>
  <si>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</si>
  <si>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</si>
  <si>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</si>
  <si>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</si>
  <si>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</si>
  <si>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</si>
  <si>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</si>
  <si>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</si>
  <si>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</si>
  <si>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</si>
  <si>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</si>
  <si>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</si>
  <si>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</si>
  <si>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</si>
  <si>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</si>
  <si>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</si>
  <si>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</si>
  <si>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</si>
  <si>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</si>
  <si>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</si>
  <si>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</si>
  <si>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</si>
  <si>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</si>
  <si>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</si>
  <si>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</si>
  <si>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</si>
  <si>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</si>
  <si>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</si>
  <si>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</si>
  <si>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</si>
  <si>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</si>
  <si>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</si>
  <si>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</si>
  <si>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</si>
  <si>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</si>
  <si>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</si>
  <si>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</si>
  <si>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</si>
  <si>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</si>
  <si>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</si>
  <si>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</si>
  <si>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</si>
  <si>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</si>
  <si>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</si>
  <si>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</si>
  <si>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</si>
  <si>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</si>
  <si>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</si>
  <si>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</si>
  <si>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</si>
  <si>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</si>
  <si>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</si>
  <si>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</si>
  <si>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</si>
  <si>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</si>
  <si>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</si>
  <si>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</si>
  <si>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</si>
  <si>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</si>
  <si>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</si>
  <si>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</si>
  <si>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</si>
  <si>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</si>
  <si>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</si>
  <si>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</si>
  <si>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</si>
  <si>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</si>
  <si>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</si>
  <si>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</si>
  <si>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</si>
  <si>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</si>
  <si>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</si>
  <si>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</si>
  <si>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</si>
  <si>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</si>
  <si>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</si>
  <si>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</si>
  <si>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</si>
  <si>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</si>
  <si>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</si>
  <si>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</si>
  <si>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</si>
  <si>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</si>
  <si>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</si>
  <si>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</si>
  <si>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</si>
  <si>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</si>
  <si>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</si>
  <si>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</si>
  <si>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</si>
  <si>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</si>
  <si>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</si>
  <si>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</si>
  <si>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</si>
  <si>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</si>
  <si>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</si>
  <si>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</si>
  <si>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</si>
  <si>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</si>
  <si>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</si>
  <si>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</si>
  <si>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</si>
  <si>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</si>
  <si>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</si>
  <si>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</si>
  <si>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</si>
  <si>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</si>
  <si>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</si>
  <si>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</si>
  <si>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</si>
  <si>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</si>
  <si>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</si>
  <si>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</si>
  <si>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</si>
  <si>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</si>
  <si>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</si>
  <si>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</si>
  <si>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</si>
  <si>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</si>
  <si>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</si>
  <si>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</si>
  <si>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</si>
  <si>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</si>
  <si>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</si>
  <si>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</si>
  <si>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</si>
  <si>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</si>
  <si>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</si>
  <si>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</si>
  <si>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</si>
  <si>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</si>
  <si>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</si>
  <si>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</si>
  <si>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</si>
  <si>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</si>
  <si>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</si>
  <si>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</si>
  <si>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</si>
  <si>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</si>
  <si>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</si>
  <si>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</si>
  <si>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</si>
  <si>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</si>
  <si>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</si>
  <si>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</si>
  <si>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</si>
  <si>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</si>
  <si>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</si>
  <si>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</si>
  <si>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</si>
  <si>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</si>
  <si>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</si>
  <si>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</si>
  <si>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</si>
  <si>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</si>
  <si>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</si>
  <si>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</si>
  <si>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</si>
  <si>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</si>
  <si>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</si>
  <si>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</si>
  <si>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</si>
  <si>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</si>
  <si>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</si>
  <si>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</si>
  <si>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</si>
  <si>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</si>
  <si>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</si>
  <si>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</si>
  <si>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</si>
  <si>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</si>
  <si>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</si>
  <si>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</si>
  <si>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</si>
  <si>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</si>
  <si>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</si>
  <si>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</si>
  <si>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</si>
  <si>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</si>
  <si>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</si>
  <si>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</si>
  <si>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</si>
  <si>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</si>
  <si>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</si>
  <si>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</si>
  <si>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</si>
  <si>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</si>
  <si>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</si>
  <si>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</si>
  <si>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</si>
  <si>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</si>
  <si>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</si>
  <si>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</si>
  <si>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</si>
  <si>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</si>
  <si>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</si>
  <si>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</si>
  <si>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</si>
  <si>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</si>
  <si>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</si>
  <si>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</si>
  <si>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</si>
  <si>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</si>
  <si>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</si>
  <si>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</si>
  <si>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</si>
  <si>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</si>
  <si>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</si>
  <si>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</si>
  <si>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</si>
  <si>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</si>
  <si>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</si>
  <si>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</si>
  <si>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</si>
  <si>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</si>
  <si>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</si>
  <si>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</si>
  <si>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</si>
  <si>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</si>
  <si>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</si>
  <si>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</si>
  <si>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</si>
  <si>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</si>
  <si>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</si>
  <si>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</si>
  <si>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</si>
  <si>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</si>
  <si>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</si>
  <si>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</si>
  <si>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</si>
  <si>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</si>
  <si>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</si>
  <si>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</si>
  <si>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</si>
  <si>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</si>
  <si>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</si>
  <si>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</si>
  <si>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</si>
  <si>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</si>
  <si>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</si>
  <si>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</si>
  <si>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</si>
  <si>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</si>
  <si>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</si>
  <si>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</si>
  <si>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</si>
  <si>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</si>
  <si>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</si>
  <si>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</si>
  <si>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</si>
  <si>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</si>
  <si>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</si>
  <si>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</si>
  <si>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</si>
  <si>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</si>
  <si>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</si>
  <si>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</si>
  <si>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</si>
  <si>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</si>
  <si>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</si>
  <si>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</si>
  <si>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</si>
  <si>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</si>
  <si>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</si>
  <si>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</si>
  <si>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</si>
  <si>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</si>
  <si>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</si>
  <si>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</si>
  <si>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</si>
  <si>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</si>
  <si>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</si>
  <si>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</si>
  <si>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</si>
  <si>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</si>
  <si>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</si>
  <si>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</si>
  <si>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</si>
  <si>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</si>
  <si>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</si>
  <si>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</si>
  <si>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</si>
  <si>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</si>
  <si>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</si>
  <si>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</si>
  <si>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</si>
  <si>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</si>
  <si>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</si>
  <si>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</si>
  <si>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</si>
  <si>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</si>
  <si>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</si>
  <si>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</si>
  <si>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</si>
  <si>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</si>
  <si>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</si>
  <si>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</si>
  <si>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</si>
  <si>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</si>
  <si>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</si>
  <si>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</si>
  <si>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</si>
  <si>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</si>
  <si>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</si>
  <si>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</si>
  <si>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</si>
  <si>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</si>
  <si>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</si>
  <si>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</si>
  <si>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</si>
  <si>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</si>
  <si>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</si>
  <si>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</si>
  <si>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</si>
  <si>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</si>
  <si>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</si>
  <si>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</si>
  <si>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</si>
  <si>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</si>
  <si>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</si>
  <si>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</si>
  <si>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</si>
  <si>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</si>
  <si>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</si>
  <si>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</si>
  <si>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</si>
  <si>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</si>
  <si>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</si>
  <si>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</si>
  <si>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</si>
  <si>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</si>
  <si>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</si>
  <si>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</si>
  <si>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</si>
  <si>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</si>
  <si>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</si>
  <si>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</si>
  <si>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</si>
  <si>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</si>
  <si>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</si>
  <si>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</si>
  <si>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</si>
  <si>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</si>
  <si>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</si>
  <si>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</si>
  <si>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</si>
  <si>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</si>
  <si>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</si>
  <si>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</si>
  <si>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</si>
  <si>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</si>
  <si>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</si>
  <si>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</si>
  <si>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</si>
  <si>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</si>
  <si>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</si>
  <si>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</si>
  <si>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</si>
  <si>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</si>
  <si>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</si>
  <si>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</si>
  <si>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</si>
  <si>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</si>
  <si>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</si>
  <si>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</si>
  <si>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</si>
  <si>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</si>
  <si>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</si>
  <si>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</si>
  <si>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</si>
  <si>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</si>
  <si>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</si>
  <si>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</si>
  <si>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</si>
  <si>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</si>
  <si>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</si>
  <si>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</si>
  <si>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</si>
  <si>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</si>
  <si>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</si>
  <si>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</si>
  <si>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</si>
  <si>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</si>
  <si>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</si>
  <si>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</si>
  <si>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</si>
  <si>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</si>
  <si>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</si>
  <si>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</si>
  <si>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</si>
  <si>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</si>
  <si>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</si>
  <si>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</si>
  <si>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</si>
  <si>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</si>
  <si>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</si>
  <si>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</si>
  <si>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</si>
  <si>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</si>
  <si>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</si>
  <si>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</si>
  <si>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</si>
  <si>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</si>
  <si>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</si>
  <si>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</si>
  <si>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</si>
  <si>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</si>
  <si>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</si>
  <si>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</si>
  <si>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</si>
  <si>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</si>
  <si>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</si>
  <si>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</si>
  <si>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</si>
  <si>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</si>
  <si>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</si>
  <si>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</si>
  <si>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</si>
  <si>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</si>
  <si>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</si>
  <si>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</si>
  <si>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</si>
  <si>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</si>
  <si>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</si>
  <si>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</si>
  <si>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</si>
  <si>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</si>
  <si>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</si>
  <si>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</si>
  <si>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</si>
  <si>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</si>
  <si>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</si>
  <si>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</si>
  <si>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</si>
  <si>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</si>
  <si>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</si>
  <si>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</si>
  <si>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</si>
  <si>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</si>
  <si>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</si>
  <si>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</si>
  <si>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</si>
  <si>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</si>
  <si>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</si>
  <si>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</si>
  <si>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</si>
  <si>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</si>
  <si>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</si>
  <si>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</si>
  <si>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</si>
  <si>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</si>
  <si>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</si>
  <si>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</si>
  <si>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</si>
  <si>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</si>
  <si>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</si>
  <si>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</si>
  <si>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</si>
  <si>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</si>
  <si>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</si>
  <si>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</si>
  <si>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</si>
  <si>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</si>
  <si>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</si>
  <si>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</si>
  <si>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</si>
  <si>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</si>
  <si>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</si>
  <si>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</si>
  <si>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</si>
  <si>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</si>
  <si>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</si>
  <si>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</si>
  <si>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</si>
  <si>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</si>
  <si>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</si>
  <si>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</si>
  <si>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</si>
  <si>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</si>
  <si>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</si>
  <si>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</si>
  <si>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</si>
  <si>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</si>
  <si>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</si>
  <si>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</si>
  <si>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</si>
  <si>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</si>
  <si>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</si>
  <si>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</si>
  <si>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</si>
  <si>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</si>
  <si>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</si>
  <si>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</si>
  <si>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</si>
  <si>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</si>
  <si>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</si>
  <si>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</si>
  <si>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</si>
  <si>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</si>
  <si>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</si>
  <si>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</si>
  <si>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</si>
  <si>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</si>
  <si>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</si>
  <si>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</si>
  <si>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</si>
  <si>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</si>
  <si>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</si>
  <si>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</si>
  <si>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</si>
  <si>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</si>
  <si>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</si>
  <si>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</si>
  <si>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</si>
  <si>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</si>
  <si>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</si>
  <si>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</si>
  <si>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</si>
  <si>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</si>
  <si>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</si>
  <si>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</si>
  <si>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</si>
  <si>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</si>
  <si>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</si>
  <si>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</si>
  <si>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</si>
  <si>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</si>
  <si>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</si>
  <si>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</si>
  <si>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</si>
  <si>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</si>
  <si>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</si>
  <si>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</si>
  <si>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</si>
  <si>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</si>
  <si>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</si>
  <si>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</si>
  <si>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</si>
  <si>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</si>
  <si>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</si>
  <si>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</si>
  <si>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</si>
  <si>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</si>
  <si>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</si>
  <si>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</si>
  <si>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</si>
  <si>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</si>
  <si>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</si>
  <si>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</si>
  <si>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</si>
  <si>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</si>
  <si>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</si>
  <si>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</si>
  <si>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</si>
  <si>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</si>
  <si>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</si>
  <si>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</si>
  <si>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</si>
  <si>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</si>
  <si>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</si>
  <si>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</si>
  <si>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</si>
  <si>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</si>
  <si>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</si>
  <si>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</si>
  <si>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</si>
  <si>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</si>
  <si>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</si>
  <si>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</si>
  <si>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</si>
  <si>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</si>
  <si>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</si>
  <si>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</si>
  <si>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</si>
  <si>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</si>
  <si>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</si>
  <si>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</si>
  <si>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</si>
  <si>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</si>
  <si>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</si>
  <si>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</si>
  <si>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</si>
  <si>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</si>
  <si>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</si>
  <si>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</si>
  <si>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</si>
  <si>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</si>
  <si>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</si>
  <si>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</si>
  <si>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</si>
  <si>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</si>
  <si>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</si>
  <si>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</si>
  <si>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</si>
  <si>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</si>
  <si>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</si>
  <si>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</si>
  <si>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</si>
  <si>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</si>
  <si>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</si>
  <si>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</si>
  <si>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</si>
  <si>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</si>
  <si>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</si>
  <si>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</si>
  <si>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</si>
  <si>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</si>
  <si>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</si>
  <si>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</si>
  <si>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</si>
  <si>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</si>
  <si>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</si>
  <si>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</si>
  <si>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</si>
  <si>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</si>
  <si>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</si>
  <si>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</si>
  <si>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</si>
  <si>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</si>
  <si>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</si>
  <si>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</si>
  <si>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</si>
  <si>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</si>
  <si>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</si>
  <si>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</si>
  <si>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</si>
  <si>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</si>
  <si>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</si>
  <si>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</si>
  <si>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</si>
  <si>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</si>
  <si>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</si>
  <si>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</si>
  <si>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</si>
  <si>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</si>
  <si>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</si>
  <si>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</si>
  <si>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</si>
  <si>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</si>
  <si>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</si>
  <si>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</si>
  <si>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</si>
  <si>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</si>
  <si>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</si>
  <si>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</si>
  <si>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</si>
  <si>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</si>
  <si>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</si>
  <si>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</si>
  <si>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</si>
  <si>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</si>
  <si>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</si>
  <si>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</si>
  <si>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</si>
  <si>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</si>
  <si>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</si>
  <si>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</si>
  <si>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</si>
  <si>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</si>
  <si>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</si>
  <si>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</si>
  <si>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</si>
  <si>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</si>
  <si>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</si>
  <si>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</si>
  <si>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</si>
  <si>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</si>
  <si>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</si>
  <si>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</si>
  <si>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</si>
  <si>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</si>
  <si>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</si>
  <si>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</si>
  <si>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</si>
  <si>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</si>
  <si>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</si>
  <si>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</si>
  <si>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</si>
  <si>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</si>
  <si>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</si>
  <si>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</si>
  <si>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</si>
  <si>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</si>
  <si>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</si>
  <si>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</si>
  <si>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</si>
  <si>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</si>
  <si>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</si>
  <si>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</si>
  <si>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</si>
  <si>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</si>
  <si>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</si>
  <si>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</si>
  <si>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</si>
  <si>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</si>
  <si>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</si>
  <si>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</si>
  <si>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</si>
  <si>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</si>
  <si>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</si>
  <si>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</si>
  <si>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</si>
  <si>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</si>
  <si>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</si>
  <si>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</si>
  <si>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</si>
  <si>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</si>
  <si>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</si>
  <si>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</si>
  <si>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</si>
  <si>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</si>
  <si>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</si>
  <si>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</si>
  <si>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</si>
  <si>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</si>
  <si>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</si>
  <si>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</si>
  <si>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</si>
  <si>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</si>
  <si>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</si>
  <si>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</si>
  <si>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</si>
  <si>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</si>
  <si>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</si>
  <si>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</si>
  <si>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</si>
  <si>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</si>
  <si>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</si>
  <si>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</si>
  <si>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</si>
  <si>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</si>
  <si>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</si>
  <si>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</si>
  <si>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</si>
  <si>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</si>
  <si>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</si>
  <si>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</si>
  <si>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</si>
  <si>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</si>
  <si>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</si>
  <si>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</si>
  <si>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</si>
  <si>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</si>
  <si>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</si>
  <si>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</si>
  <si>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</si>
  <si>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</si>
  <si>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</si>
  <si>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</si>
  <si>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</si>
  <si>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</si>
  <si>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</si>
  <si>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</si>
  <si>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</si>
  <si>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</si>
  <si>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</si>
  <si>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</si>
  <si>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</si>
  <si>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</si>
  <si>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</si>
  <si>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</si>
  <si>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</si>
  <si>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</si>
  <si>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</si>
  <si>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</si>
  <si>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</si>
  <si>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</si>
  <si>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</si>
  <si>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</si>
  <si>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</si>
  <si>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</si>
  <si>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</si>
  <si>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</si>
  <si>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</si>
  <si>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</si>
  <si>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</si>
  <si>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</si>
  <si>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</si>
  <si>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</si>
  <si>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</si>
  <si>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</si>
  <si>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</si>
  <si>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</si>
  <si>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</si>
  <si>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</si>
  <si>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</si>
  <si>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</si>
  <si>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</si>
  <si>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</si>
  <si>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</si>
  <si>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</si>
  <si>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</si>
  <si>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</si>
  <si>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</si>
  <si>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</si>
  <si>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</si>
  <si>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</si>
  <si>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</si>
  <si>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</si>
  <si>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</si>
  <si>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</si>
  <si>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</si>
  <si>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</si>
  <si>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</si>
  <si>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</si>
  <si>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</si>
  <si>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</si>
  <si>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</si>
  <si>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</si>
  <si>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</si>
  <si>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</si>
  <si>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</si>
  <si>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</si>
  <si>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</si>
  <si>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</si>
  <si>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</si>
  <si>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</si>
  <si>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</si>
  <si>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</si>
  <si>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</si>
  <si>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</si>
  <si>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</si>
  <si>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</si>
  <si>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</si>
  <si>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</si>
  <si>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</si>
  <si>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</si>
  <si>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</si>
  <si>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</si>
  <si>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</si>
  <si>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</si>
  <si>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</si>
  <si>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</si>
  <si>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</si>
  <si>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</si>
  <si>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</si>
  <si>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</si>
  <si>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</si>
  <si>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</si>
  <si>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</si>
  <si>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</si>
  <si>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</si>
  <si>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</si>
  <si>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</si>
  <si>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</si>
  <si>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</si>
  <si>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</si>
  <si>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</si>
  <si>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</si>
  <si>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</si>
  <si>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</si>
  <si>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</si>
  <si>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</si>
  <si>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</si>
  <si>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</si>
  <si>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</si>
  <si>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</si>
  <si>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</si>
  <si>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</si>
  <si>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</si>
  <si>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</si>
  <si>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</si>
  <si>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</si>
  <si>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</si>
  <si>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</si>
  <si>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</si>
  <si>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</si>
  <si>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</si>
  <si>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</si>
  <si>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</si>
  <si>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</si>
  <si>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</si>
  <si>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</si>
  <si>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</si>
  <si>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</si>
  <si>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</si>
  <si>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</si>
  <si>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</si>
  <si>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</si>
  <si>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</si>
  <si>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</si>
  <si>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</si>
  <si>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</si>
  <si>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</si>
  <si>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</si>
  <si>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</si>
  <si>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</si>
  <si>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</si>
  <si>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</si>
  <si>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</si>
  <si>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</si>
  <si>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</si>
  <si>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</si>
  <si>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</si>
  <si>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</si>
  <si>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</si>
  <si>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</si>
  <si>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</si>
  <si>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</si>
  <si>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</si>
  <si>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</si>
  <si>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</si>
  <si>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</si>
  <si>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</si>
  <si>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</si>
  <si>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</si>
  <si>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</si>
  <si>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</si>
  <si>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</si>
  <si>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</si>
  <si>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</si>
  <si>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</si>
  <si>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</si>
  <si>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</si>
  <si>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</si>
  <si>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</si>
  <si>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</si>
  <si>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</si>
  <si>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</si>
  <si>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</si>
  <si>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</si>
  <si>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</si>
  <si>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</si>
  <si>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</si>
  <si>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</si>
  <si>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</si>
  <si>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</si>
  <si>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</si>
  <si>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</si>
  <si>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</si>
  <si>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</si>
  <si>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</si>
  <si>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</si>
  <si>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</si>
  <si>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</si>
  <si>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</si>
  <si>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</si>
  <si>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</si>
  <si>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</si>
  <si>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</si>
  <si>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</si>
  <si>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</si>
  <si>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</si>
  <si>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</si>
  <si>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</si>
  <si>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</si>
  <si>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</si>
  <si>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</si>
  <si>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</si>
  <si>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</si>
  <si>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</si>
  <si>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</si>
  <si>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</si>
  <si>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</si>
  <si>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</si>
  <si>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</si>
  <si>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</si>
  <si>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</si>
  <si>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</si>
  <si>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</si>
  <si>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</si>
  <si>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</si>
  <si>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</si>
  <si>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</si>
  <si>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</si>
  <si>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</si>
  <si>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</si>
  <si>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</si>
  <si>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</si>
  <si>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</si>
  <si>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</si>
  <si>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</si>
  <si>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</si>
  <si>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</si>
  <si>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</si>
  <si>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</si>
  <si>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</si>
  <si>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</si>
  <si>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</si>
  <si>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</si>
  <si>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</si>
  <si>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</si>
  <si>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</si>
  <si>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</si>
  <si>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</si>
  <si>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</si>
  <si>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</si>
  <si>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</si>
  <si>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</si>
  <si>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</si>
  <si>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</si>
  <si>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</si>
  <si>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</si>
  <si>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</si>
  <si>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</si>
  <si>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</si>
  <si>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</si>
  <si>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</si>
  <si>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</si>
  <si>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</si>
  <si>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</si>
  <si>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</si>
  <si>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</si>
  <si>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</si>
  <si>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</si>
  <si>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</si>
  <si>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</si>
  <si>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</si>
  <si>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</si>
  <si>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</si>
  <si>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</si>
  <si>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</si>
  <si>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</si>
  <si>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</si>
  <si>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</si>
  <si>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</si>
  <si>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</si>
  <si>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</si>
  <si>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</si>
  <si>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</si>
  <si>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</si>
  <si>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</si>
  <si>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</si>
  <si>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</si>
  <si>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</si>
  <si>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</si>
  <si>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</si>
  <si>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</si>
  <si>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</si>
  <si>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</si>
  <si>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</si>
  <si>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</si>
  <si>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</si>
  <si>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</si>
  <si>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</si>
  <si>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</si>
  <si>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</si>
  <si>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</si>
  <si>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</si>
  <si>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</si>
  <si>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</si>
  <si>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</si>
  <si>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</si>
  <si>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</si>
  <si>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</si>
  <si>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</si>
  <si>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</si>
  <si>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</si>
  <si>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</si>
  <si>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</si>
  <si>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</si>
  <si>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</si>
  <si>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</si>
  <si>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</si>
  <si>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</si>
  <si>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</si>
  <si>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</si>
  <si>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</si>
  <si>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</si>
  <si>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</si>
  <si>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</si>
  <si>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</si>
  <si>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</si>
  <si>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</si>
  <si>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</si>
  <si>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</si>
  <si>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</si>
  <si>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</si>
  <si>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</si>
  <si>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</si>
  <si>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</si>
  <si>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</si>
  <si>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</si>
  <si>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</si>
  <si>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</si>
  <si>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</si>
  <si>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</si>
  <si>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</si>
  <si>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</si>
  <si>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</si>
  <si>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</si>
  <si>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</si>
  <si>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</si>
  <si>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</si>
  <si>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</si>
  <si>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</si>
  <si>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</si>
  <si>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</si>
  <si>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</si>
  <si>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</si>
  <si>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</si>
  <si>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</si>
  <si>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</si>
  <si>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</si>
  <si>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</si>
  <si>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</si>
  <si>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</si>
  <si>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</si>
  <si>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</si>
  <si>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</si>
  <si>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</si>
  <si>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</si>
  <si>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</si>
  <si>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</si>
  <si>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</si>
  <si>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</si>
  <si>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</si>
  <si>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</si>
  <si>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</si>
  <si>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</si>
  <si>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</si>
  <si>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</si>
  <si>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</si>
  <si>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</si>
  <si>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</si>
  <si>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</si>
  <si>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</si>
  <si>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</si>
  <si>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</si>
  <si>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</si>
  <si>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</si>
  <si>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</si>
  <si>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</si>
  <si>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</si>
  <si>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</si>
  <si>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</si>
  <si>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</si>
  <si>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</si>
  <si>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</si>
  <si>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</si>
  <si>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</si>
  <si>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</si>
  <si>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</si>
  <si>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</si>
  <si>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</si>
  <si>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</si>
  <si>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</si>
  <si>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</si>
  <si>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</si>
  <si>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</si>
  <si>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</si>
  <si>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</si>
  <si>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</si>
  <si>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</si>
  <si>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</si>
  <si>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</si>
  <si>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</si>
  <si>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</si>
  <si>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</si>
  <si>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</si>
  <si>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</si>
  <si>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</si>
  <si>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</si>
  <si>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</si>
  <si>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</si>
  <si>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</si>
  <si>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</si>
  <si>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</si>
  <si>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</si>
  <si>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</si>
  <si>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</si>
  <si>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</si>
  <si>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</si>
  <si>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</si>
  <si>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</si>
  <si>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</si>
  <si>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</si>
  <si>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</si>
  <si>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</si>
  <si>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</si>
  <si>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</si>
  <si>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</si>
  <si>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</si>
  <si>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</si>
  <si>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</si>
  <si>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</si>
  <si>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</si>
  <si>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</si>
  <si>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</si>
  <si>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</si>
  <si>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</si>
  <si>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</si>
  <si>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</si>
  <si>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</si>
  <si>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</si>
  <si>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</si>
  <si>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</si>
  <si>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</si>
  <si>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</si>
  <si>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</si>
  <si>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</si>
  <si>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</si>
  <si>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</si>
  <si>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</si>
  <si>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</si>
  <si>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</si>
  <si>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</si>
  <si>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</si>
  <si>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</si>
  <si>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</si>
  <si>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</si>
  <si>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</si>
  <si>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</si>
  <si>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</si>
  <si>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</si>
  <si>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</si>
  <si>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</si>
  <si>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</si>
  <si>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</si>
  <si>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</si>
  <si>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</si>
  <si>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</si>
  <si>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</si>
  <si>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</si>
  <si>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</si>
  <si>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</si>
  <si>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</si>
  <si>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</si>
  <si>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</si>
  <si>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</si>
  <si>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</si>
  <si>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</si>
  <si>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</si>
  <si>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</si>
  <si>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</si>
  <si>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</si>
  <si>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</si>
  <si>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</si>
  <si>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</si>
  <si>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</si>
  <si>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</si>
  <si>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</si>
  <si>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</si>
  <si>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</si>
  <si>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</si>
  <si>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</si>
  <si>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</si>
  <si>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</si>
  <si>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</si>
  <si>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</si>
  <si>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</si>
  <si>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</si>
  <si>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</si>
  <si>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</si>
  <si>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</si>
  <si>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</si>
  <si>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</si>
  <si>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</si>
  <si>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</si>
  <si>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</si>
  <si>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</si>
  <si>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</si>
  <si>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</si>
  <si>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</si>
  <si>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</si>
  <si>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</si>
  <si>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</si>
  <si>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</si>
  <si>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</si>
  <si>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</si>
  <si>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</si>
  <si>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</si>
  <si>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</si>
  <si>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</si>
  <si>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</si>
  <si>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</si>
  <si>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</si>
  <si>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</si>
  <si>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</si>
  <si>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</si>
  <si>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</si>
  <si>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</si>
  <si>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</si>
  <si>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</si>
  <si>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</si>
  <si>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</si>
  <si>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</si>
  <si>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</si>
  <si>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</si>
  <si>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</si>
  <si>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</si>
  <si>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</si>
  <si>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</si>
  <si>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</si>
  <si>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</si>
  <si>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</si>
  <si>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</si>
  <si>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</si>
  <si>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</si>
  <si>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</si>
  <si>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</si>
  <si>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</si>
  <si>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</si>
  <si>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</si>
  <si>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</si>
  <si>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</si>
  <si>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</si>
  <si>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</si>
  <si>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</si>
  <si>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</si>
  <si>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</si>
  <si>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</si>
  <si>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</si>
  <si>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</si>
  <si>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</si>
  <si>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</si>
  <si>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</si>
  <si>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</si>
  <si>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</si>
  <si>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</si>
  <si>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</si>
  <si>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</si>
  <si>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</si>
  <si>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</si>
  <si>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</si>
  <si>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</si>
  <si>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</si>
  <si>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</si>
  <si>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</si>
  <si>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</si>
  <si>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</si>
  <si>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</si>
  <si>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</si>
  <si>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</si>
  <si>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</si>
  <si>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</si>
  <si>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</si>
  <si>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</si>
  <si>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</si>
  <si>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</si>
  <si>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</si>
  <si>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</si>
  <si>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</si>
  <si>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</si>
  <si>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</si>
  <si>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</si>
  <si>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</si>
  <si>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</si>
  <si>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</si>
  <si>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</si>
  <si>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</si>
  <si>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</si>
  <si>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</si>
  <si>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</si>
  <si>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</si>
  <si>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</si>
  <si>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</si>
  <si>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</si>
  <si>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</si>
  <si>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</si>
  <si>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</si>
  <si>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</si>
  <si>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</si>
  <si>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</si>
  <si>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</si>
  <si>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</si>
  <si>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</si>
  <si>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</si>
  <si>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</si>
  <si>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</si>
  <si>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</si>
  <si>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</si>
  <si>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</si>
  <si>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</si>
  <si>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</si>
  <si>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</si>
  <si>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</si>
  <si>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</si>
  <si>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</si>
  <si>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</si>
  <si>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</si>
  <si>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</si>
  <si>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</si>
  <si>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</si>
  <si>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</si>
  <si>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</si>
  <si>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</si>
  <si>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</si>
  <si>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</si>
  <si>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</si>
  <si>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</si>
  <si>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</si>
  <si>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</si>
  <si>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</si>
  <si>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</si>
  <si>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</si>
  <si>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</si>
  <si>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</si>
  <si>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</si>
  <si>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</si>
  <si>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</si>
  <si>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</si>
  <si>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</si>
  <si>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</si>
  <si>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</si>
  <si>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</si>
  <si>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</si>
  <si>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</si>
  <si>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</si>
  <si>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</si>
  <si>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</si>
  <si>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</si>
  <si>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</si>
  <si>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</si>
  <si>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</si>
  <si>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</si>
  <si>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</si>
  <si>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</si>
  <si>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</si>
  <si>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</si>
  <si>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</si>
  <si>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</si>
  <si>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</si>
  <si>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</si>
  <si>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</si>
  <si>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</si>
  <si>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</si>
  <si>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</si>
  <si>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</si>
  <si>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</si>
  <si>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</si>
  <si>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</si>
  <si>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</si>
  <si>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</si>
  <si>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</si>
  <si>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</si>
  <si>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</si>
  <si>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</si>
  <si>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</si>
  <si>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</si>
  <si>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</si>
  <si>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</si>
  <si>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</si>
  <si>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</si>
  <si>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</si>
  <si>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</si>
  <si>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</si>
  <si>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</si>
  <si>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</si>
  <si>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</si>
  <si>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</si>
  <si>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</si>
  <si>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</si>
  <si>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</si>
  <si>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</si>
  <si>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</si>
  <si>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</si>
  <si>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</si>
  <si>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</si>
  <si>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</si>
  <si>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</si>
  <si>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</si>
  <si>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</si>
  <si>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</si>
  <si>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</si>
  <si>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</si>
  <si>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</si>
  <si>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</si>
  <si>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</si>
  <si>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</si>
  <si>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</si>
  <si>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</si>
  <si>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</si>
  <si>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</si>
  <si>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</si>
  <si>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</si>
  <si>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</si>
  <si>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</si>
  <si>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</si>
  <si>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</si>
  <si>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</si>
  <si>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</si>
  <si>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</si>
  <si>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</si>
  <si>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</si>
  <si>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</si>
  <si>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</si>
  <si>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</si>
  <si>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</si>
  <si>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</si>
  <si>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</si>
  <si>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</si>
  <si>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</si>
  <si>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</si>
  <si>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</si>
  <si>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</si>
  <si>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</si>
  <si>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</si>
  <si>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</si>
  <si>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</si>
  <si>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</si>
  <si>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</si>
  <si>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</si>
  <si>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</si>
  <si>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</si>
  <si>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</si>
  <si>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</si>
  <si>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</si>
  <si>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</si>
  <si>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</si>
  <si>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</si>
  <si>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</si>
  <si>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</si>
  <si>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</si>
  <si>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</si>
  <si>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</si>
  <si>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</si>
  <si>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</si>
  <si>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</si>
  <si>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</si>
  <si>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</si>
  <si>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</si>
  <si>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</si>
  <si>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</si>
  <si>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</si>
  <si>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</si>
  <si>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</si>
  <si>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</si>
  <si>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</si>
  <si>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</si>
  <si>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</si>
  <si>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</si>
  <si>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</si>
  <si>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</si>
  <si>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</si>
  <si>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</si>
  <si>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</si>
  <si>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</si>
  <si>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</si>
  <si>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</si>
  <si>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</si>
  <si>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</si>
  <si>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</si>
  <si>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</si>
  <si>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</si>
  <si>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</si>
  <si>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</si>
  <si>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</si>
  <si>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</si>
  <si>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</si>
  <si>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</si>
  <si>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</si>
  <si>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</si>
  <si>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</si>
  <si>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</si>
  <si>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</si>
  <si>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</si>
  <si>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</si>
  <si>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</si>
  <si>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</si>
  <si>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</si>
  <si>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</si>
  <si>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</si>
  <si>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</si>
  <si>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</si>
  <si>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</si>
  <si>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</si>
  <si>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</si>
  <si>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</si>
  <si>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</si>
  <si>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</si>
  <si>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</si>
  <si>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</si>
  <si>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</si>
  <si>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</si>
  <si>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</si>
  <si>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</si>
  <si>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</si>
  <si>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</si>
  <si>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</si>
  <si>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</si>
  <si>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</si>
  <si>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</si>
  <si>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</si>
  <si>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</si>
  <si>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</si>
  <si>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</si>
  <si>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</si>
  <si>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</si>
  <si>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</si>
  <si>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</si>
  <si>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</si>
  <si>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</si>
  <si>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</si>
  <si>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</si>
  <si>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</si>
  <si>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</si>
  <si>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</si>
  <si>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</si>
  <si>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</si>
  <si>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</si>
  <si>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</si>
  <si>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</si>
  <si>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</si>
  <si>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</si>
  <si>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</si>
  <si>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</si>
  <si>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</si>
  <si>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</si>
  <si>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</si>
  <si>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</si>
  <si>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</si>
  <si>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</si>
  <si>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</si>
  <si>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</si>
  <si>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</si>
  <si>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</si>
  <si>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</si>
  <si>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</si>
  <si>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</si>
  <si>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</si>
  <si>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</si>
  <si>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</si>
  <si>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</si>
  <si>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</si>
  <si>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</si>
  <si>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</si>
  <si>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</si>
  <si>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</si>
  <si>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</si>
  <si>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</si>
  <si>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</si>
  <si>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</si>
  <si>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</si>
  <si>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</si>
  <si>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</si>
  <si>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</si>
  <si>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</si>
  <si>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</si>
  <si>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</si>
  <si>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</si>
  <si>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</si>
  <si>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</si>
  <si>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</si>
  <si>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</si>
  <si>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</si>
  <si>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</si>
  <si>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</si>
  <si>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</si>
  <si>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</si>
  <si>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</si>
  <si>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</si>
  <si>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</si>
  <si>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</si>
  <si>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</si>
  <si>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</si>
  <si>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</si>
  <si>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</si>
  <si>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</si>
  <si>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</si>
  <si>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</si>
  <si>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</si>
  <si>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</si>
  <si>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</si>
  <si>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</si>
  <si>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</si>
  <si>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</si>
  <si>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</si>
  <si>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</si>
  <si>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</si>
  <si>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</si>
  <si>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</si>
  <si>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</si>
  <si>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</si>
  <si>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</si>
  <si>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</si>
  <si>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</si>
  <si>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</si>
  <si>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</si>
  <si>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</si>
  <si>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</si>
  <si>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</si>
  <si>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</si>
  <si>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</si>
  <si>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</si>
  <si>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</si>
  <si>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</si>
  <si>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</si>
  <si>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</si>
  <si>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</si>
  <si>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</si>
  <si>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</si>
  <si>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</si>
  <si>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</si>
  <si>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</si>
  <si>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</si>
  <si>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</si>
  <si>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</si>
  <si>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</si>
  <si>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</si>
  <si>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</si>
  <si>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</si>
  <si>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</si>
  <si>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</si>
  <si>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</si>
  <si>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</si>
  <si>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</si>
  <si>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</si>
  <si>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</si>
  <si>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</si>
  <si>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</si>
  <si>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</si>
  <si>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</si>
  <si>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</si>
  <si>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</si>
  <si>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</si>
  <si>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</si>
  <si>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</si>
  <si>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</si>
  <si>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</si>
  <si>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</si>
  <si>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</si>
  <si>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</si>
  <si>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</si>
  <si>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</si>
  <si>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</si>
  <si>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</si>
  <si>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</si>
  <si>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</si>
  <si>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</si>
  <si>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</si>
  <si>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</si>
  <si>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</si>
  <si>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</si>
  <si>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</si>
  <si>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</si>
  <si>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</si>
  <si>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</si>
  <si>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</si>
  <si>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</si>
  <si>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</si>
  <si>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</si>
  <si>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</si>
  <si>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</si>
  <si>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</si>
  <si>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</si>
  <si>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</si>
  <si>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</si>
  <si>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</si>
  <si>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</si>
  <si>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</si>
  <si>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</si>
  <si>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</si>
  <si>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</si>
  <si>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</si>
  <si>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</si>
  <si>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</si>
  <si>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</si>
  <si>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</si>
  <si>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</si>
  <si>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</si>
  <si>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</si>
  <si>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</si>
  <si>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</si>
  <si>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</si>
  <si>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</si>
  <si>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</si>
  <si>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</si>
  <si>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</si>
  <si>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</si>
  <si>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</si>
  <si>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</si>
  <si>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</si>
  <si>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</si>
  <si>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</si>
  <si>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</si>
  <si>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</si>
  <si>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</si>
  <si>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</si>
  <si>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</si>
  <si>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</si>
  <si>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</si>
  <si>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</si>
  <si>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</si>
  <si>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</si>
  <si>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</si>
  <si>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</si>
  <si>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</si>
  <si>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</si>
  <si>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</si>
  <si>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</si>
  <si>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</si>
  <si>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</si>
  <si>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</si>
  <si>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</si>
  <si>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</si>
  <si>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</si>
  <si>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</si>
  <si>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</si>
  <si>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</si>
  <si>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</si>
  <si>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</si>
  <si>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</si>
  <si>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</si>
  <si>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</si>
  <si>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</si>
  <si>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</si>
  <si>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</si>
  <si>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</si>
  <si>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</si>
  <si>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</si>
  <si>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</si>
  <si>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</si>
  <si>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</si>
  <si>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</si>
  <si>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</si>
  <si>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</si>
  <si>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</si>
  <si>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</si>
  <si>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</si>
  <si>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</si>
  <si>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</si>
  <si>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</si>
  <si>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</si>
  <si>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</si>
  <si>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</si>
  <si>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</si>
  <si>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</si>
  <si>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</si>
  <si>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</si>
  <si>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</si>
  <si>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</si>
  <si>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</si>
  <si>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</si>
  <si>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</si>
  <si>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</si>
  <si>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</si>
  <si>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</si>
  <si>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</si>
  <si>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</si>
  <si>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</si>
  <si>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</si>
  <si>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</si>
  <si>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</si>
  <si>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</si>
  <si>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</si>
  <si>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</si>
  <si>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</si>
  <si>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</si>
  <si>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</si>
  <si>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</si>
  <si>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</si>
  <si>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</si>
  <si>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</si>
  <si>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</si>
  <si>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</si>
  <si>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</si>
  <si>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</si>
  <si>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</si>
  <si>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</si>
  <si>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</si>
  <si>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</si>
  <si>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</si>
  <si>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</si>
  <si>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</si>
  <si>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</si>
  <si>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</si>
  <si>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</si>
  <si>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</si>
  <si>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</si>
  <si>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</si>
  <si>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</si>
  <si>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</si>
  <si>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</si>
  <si>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</si>
  <si>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</si>
  <si>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</si>
  <si>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</si>
  <si>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</si>
  <si>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</si>
  <si>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</si>
  <si>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</si>
  <si>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</si>
  <si>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</si>
  <si>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</si>
  <si>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</si>
  <si>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</si>
  <si>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</si>
  <si>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</si>
  <si>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</si>
  <si>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</si>
  <si>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</si>
  <si>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</si>
  <si>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</si>
  <si>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</si>
  <si>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</si>
  <si>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</si>
  <si>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</si>
  <si>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</si>
  <si>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</si>
  <si>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</si>
  <si>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</si>
  <si>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</si>
  <si>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</si>
  <si>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</si>
  <si>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</si>
  <si>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</si>
  <si>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</si>
  <si>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</si>
  <si>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</si>
  <si>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</si>
  <si>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</si>
  <si>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</si>
  <si>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</si>
  <si>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</si>
  <si>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</si>
  <si>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</si>
  <si>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</si>
  <si>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</si>
  <si>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</si>
  <si>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</si>
  <si>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</si>
  <si>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</si>
  <si>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</si>
  <si>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</si>
  <si>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</si>
  <si>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</si>
  <si>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</si>
  <si>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</si>
  <si>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</si>
  <si>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</si>
  <si>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</si>
  <si>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</si>
  <si>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</si>
  <si>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</si>
  <si>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</si>
  <si>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</si>
  <si>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</si>
  <si>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</si>
  <si>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</si>
  <si>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</si>
  <si>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</si>
  <si>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</si>
  <si>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</si>
  <si>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</si>
  <si>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</si>
  <si>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</si>
  <si>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</si>
  <si>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</si>
  <si>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</si>
  <si>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</si>
  <si>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</si>
  <si>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</si>
  <si>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</si>
  <si>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</si>
  <si>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</si>
  <si>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</si>
  <si>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</si>
  <si>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</si>
  <si>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</si>
  <si>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</si>
  <si>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</si>
  <si>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</si>
  <si>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</si>
  <si>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</si>
  <si>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</si>
  <si>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</si>
  <si>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</si>
  <si>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</si>
  <si>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</si>
  <si>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</si>
  <si>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</si>
  <si>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</si>
  <si>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</si>
  <si>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</si>
  <si>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</si>
  <si>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</si>
  <si>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</si>
  <si>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</si>
  <si>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</si>
  <si>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</si>
  <si>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</si>
  <si>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</si>
  <si>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</si>
  <si>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</si>
  <si>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</si>
  <si>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</si>
  <si>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</si>
  <si>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</si>
  <si>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</si>
  <si>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</si>
  <si>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</si>
  <si>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</si>
  <si>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</si>
  <si>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</si>
  <si>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</si>
  <si>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</si>
  <si>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</si>
  <si>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</si>
  <si>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</si>
  <si>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</si>
  <si>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</si>
  <si>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</si>
  <si>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</si>
  <si>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</si>
  <si>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</si>
  <si>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</si>
  <si>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</si>
  <si>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</si>
  <si>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</si>
  <si>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</si>
  <si>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</si>
  <si>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</si>
  <si>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</si>
  <si>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</si>
  <si>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</si>
  <si>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</si>
  <si>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</si>
  <si>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</si>
  <si>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</si>
  <si>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</si>
  <si>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</si>
  <si>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</si>
  <si>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</si>
  <si>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</si>
  <si>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</si>
  <si>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</si>
  <si>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</si>
  <si>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</si>
  <si>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</si>
  <si>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</si>
  <si>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</si>
  <si>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</si>
  <si>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</si>
  <si>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</si>
  <si>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</si>
  <si>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</si>
  <si>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</si>
  <si>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</si>
  <si>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</si>
  <si>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</si>
  <si>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</si>
  <si>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</si>
  <si>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</si>
  <si>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</si>
  <si>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</si>
  <si>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</si>
  <si>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</si>
  <si>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</si>
  <si>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</si>
  <si>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</si>
  <si>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</si>
  <si>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</si>
  <si>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</si>
  <si>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</si>
  <si>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</si>
  <si>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</si>
  <si>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</si>
  <si>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</si>
  <si>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</si>
  <si>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</si>
  <si>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</si>
  <si>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</si>
  <si>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</si>
  <si>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</si>
  <si>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</si>
  <si>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</si>
  <si>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</si>
  <si>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</si>
  <si>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</si>
  <si>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</si>
  <si>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</si>
  <si>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</si>
  <si>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</si>
  <si>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</si>
  <si>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</si>
  <si>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</si>
  <si>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</si>
  <si>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</si>
  <si>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</si>
  <si>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</si>
  <si>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</si>
  <si>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</si>
  <si>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</si>
  <si>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</si>
  <si>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</si>
  <si>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</si>
  <si>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</si>
  <si>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</si>
  <si>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</si>
  <si>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</si>
  <si>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</si>
  <si>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</si>
  <si>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</si>
  <si>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</si>
  <si>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</si>
  <si>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</si>
  <si>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</si>
  <si>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</si>
  <si>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</si>
  <si>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</si>
  <si>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</si>
  <si>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</si>
  <si>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</si>
  <si>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</si>
  <si>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</si>
  <si>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</si>
  <si>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</si>
  <si>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</si>
  <si>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</si>
  <si>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</si>
  <si>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</si>
  <si>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</si>
  <si>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</si>
  <si>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</si>
  <si>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</si>
  <si>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</si>
  <si>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</si>
  <si>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</si>
  <si>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</si>
  <si>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</si>
  <si>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</si>
  <si>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</si>
  <si>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</si>
  <si>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</si>
  <si>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</si>
  <si>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</si>
  <si>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</si>
  <si>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</si>
  <si>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</si>
  <si>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</si>
  <si>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</si>
  <si>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</si>
  <si>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</si>
  <si>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</si>
  <si>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</si>
  <si>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</si>
  <si>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</si>
  <si>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</si>
  <si>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</si>
  <si>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</si>
  <si>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</si>
  <si>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</si>
  <si>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</si>
  <si>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</si>
  <si>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</si>
  <si>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</si>
  <si>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</si>
  <si>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</si>
  <si>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</si>
  <si>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</si>
  <si>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</si>
  <si>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</si>
  <si>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</si>
  <si>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</si>
  <si>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</si>
  <si>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</si>
  <si>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</si>
  <si>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</si>
  <si>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</si>
  <si>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</si>
  <si>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</si>
  <si>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</si>
  <si>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</si>
  <si>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</si>
  <si>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</si>
  <si>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</si>
  <si>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</si>
  <si>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</si>
  <si>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</si>
  <si>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</si>
  <si>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</si>
  <si>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</si>
  <si>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</si>
  <si>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</si>
  <si>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</si>
  <si>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</si>
  <si>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</si>
  <si>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</si>
  <si>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</si>
  <si>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</si>
  <si>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</si>
  <si>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</si>
  <si>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</si>
  <si>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</si>
  <si>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</si>
  <si>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</si>
  <si>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</si>
  <si>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</si>
  <si>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</si>
  <si>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</si>
  <si>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</si>
  <si>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</si>
  <si>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</si>
  <si>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</si>
  <si>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</si>
  <si>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</si>
  <si>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</si>
  <si>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</si>
  <si>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</si>
  <si>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</si>
  <si>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</si>
  <si>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</si>
  <si>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</si>
  <si>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</si>
  <si>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</si>
  <si>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</si>
  <si>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</si>
  <si>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</si>
  <si>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</si>
  <si>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</si>
  <si>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</si>
  <si>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</si>
  <si>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</si>
  <si>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</si>
  <si>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</si>
  <si>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</si>
  <si>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</si>
  <si>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</si>
  <si>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</si>
  <si>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</si>
  <si>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</si>
  <si>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</si>
  <si>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</si>
  <si>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</si>
  <si>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</si>
  <si>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</si>
  <si>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</si>
  <si>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</si>
  <si>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</si>
  <si>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</si>
  <si>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</si>
  <si>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</si>
  <si>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</si>
  <si>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</si>
  <si>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</si>
  <si>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</si>
  <si>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</si>
  <si>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</si>
  <si>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</si>
  <si>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</si>
  <si>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</si>
  <si>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</si>
  <si>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</si>
  <si>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</si>
  <si>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</si>
  <si>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</si>
  <si>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</si>
  <si>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</si>
  <si>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</si>
  <si>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</si>
  <si>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</si>
  <si>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</si>
  <si>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</si>
  <si>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</si>
  <si>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</si>
  <si>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</si>
  <si>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</si>
  <si>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</si>
  <si>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</si>
  <si>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</si>
  <si>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</si>
  <si>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</si>
  <si>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</si>
  <si>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</si>
  <si>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</si>
  <si>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</si>
  <si>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</si>
  <si>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</si>
  <si>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</si>
  <si>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</si>
  <si>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</si>
  <si>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</si>
  <si>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</si>
  <si>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</si>
  <si>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</si>
  <si>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</si>
  <si>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</si>
  <si>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</si>
  <si>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</si>
  <si>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</si>
  <si>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</si>
  <si>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</si>
  <si>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</si>
  <si>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</si>
  <si>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</si>
  <si>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</si>
  <si>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</si>
  <si>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</si>
  <si>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</si>
  <si>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</si>
  <si>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</si>
  <si>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</si>
  <si>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</si>
  <si>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</si>
  <si>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</si>
  <si>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</si>
  <si>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</si>
  <si>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</si>
  <si>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</si>
  <si>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</si>
  <si>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</si>
  <si>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</si>
  <si>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</si>
  <si>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</si>
  <si>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</si>
  <si>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</si>
  <si>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</si>
  <si>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</si>
  <si>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</si>
  <si>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</si>
  <si>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</si>
  <si>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</si>
  <si>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</si>
  <si>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</si>
  <si>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</si>
  <si>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</si>
  <si>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</si>
  <si>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</si>
  <si>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</si>
  <si>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</si>
  <si>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</si>
  <si>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</si>
  <si>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</si>
  <si>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</si>
  <si>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</si>
  <si>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</si>
  <si>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</si>
  <si>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</si>
  <si>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</si>
  <si>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</si>
  <si>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</si>
  <si>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</si>
  <si>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</si>
  <si>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</si>
  <si>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</si>
  <si>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</si>
  <si>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</si>
  <si>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</si>
  <si>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</si>
  <si>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</si>
  <si>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</si>
  <si>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</si>
  <si>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</si>
  <si>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</si>
  <si>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</si>
  <si>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</si>
  <si>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</si>
  <si>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</si>
  <si>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</si>
  <si>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</si>
  <si>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</si>
  <si>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</si>
  <si>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</si>
  <si>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</si>
  <si>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</si>
  <si>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</si>
  <si>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</si>
  <si>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</si>
  <si>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</si>
  <si>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</si>
  <si>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</si>
  <si>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</si>
  <si>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</si>
  <si>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</si>
  <si>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</si>
  <si>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</si>
  <si>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</si>
  <si>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</si>
  <si>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</si>
  <si>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</si>
  <si>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</si>
  <si>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</si>
  <si>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</si>
  <si>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</si>
  <si>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</si>
  <si>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</si>
  <si>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</si>
  <si>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</si>
  <si>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</si>
  <si>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</si>
  <si>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</si>
  <si>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</si>
  <si>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</si>
  <si>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</si>
  <si>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</si>
  <si>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</si>
  <si>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</si>
  <si>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</si>
  <si>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</si>
  <si>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</si>
  <si>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</si>
  <si>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</si>
  <si>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</si>
  <si>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</si>
  <si>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</si>
  <si>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</si>
  <si>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</si>
  <si>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</si>
  <si>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</si>
  <si>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</si>
  <si>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</si>
  <si>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</si>
  <si>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</si>
  <si>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</si>
  <si>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</si>
  <si>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</si>
  <si>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</si>
  <si>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</si>
  <si>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</si>
  <si>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</si>
  <si>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</si>
  <si>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</si>
  <si>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</si>
  <si>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</si>
  <si>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</si>
  <si>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</si>
  <si>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</si>
  <si>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</si>
  <si>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</si>
  <si>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</si>
  <si>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</si>
  <si>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</si>
  <si>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</si>
  <si>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</si>
  <si>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</si>
  <si>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</si>
  <si>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</si>
  <si>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</si>
  <si>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</si>
  <si>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</si>
  <si>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</si>
  <si>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</si>
  <si>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</si>
  <si>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</si>
  <si>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</si>
  <si>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</si>
  <si>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</si>
  <si>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</si>
  <si>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</si>
  <si>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</si>
  <si>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</si>
  <si>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</si>
  <si>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</si>
  <si>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</si>
  <si>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</si>
  <si>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</si>
  <si>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</si>
  <si>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</si>
  <si>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</si>
  <si>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</si>
  <si>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</si>
  <si>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</si>
  <si>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</si>
  <si>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</si>
  <si>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</si>
  <si>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</si>
  <si>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</si>
  <si>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</si>
  <si>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</si>
  <si>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</si>
  <si>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</si>
  <si>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</si>
  <si>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</si>
  <si>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</si>
  <si>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</si>
  <si>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</si>
  <si>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</si>
  <si>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</si>
  <si>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</si>
  <si>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</si>
  <si>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</si>
  <si>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</si>
  <si>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</si>
  <si>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</si>
  <si>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</si>
  <si>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</si>
  <si>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</si>
  <si>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</si>
  <si>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</si>
  <si>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</si>
  <si>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</si>
  <si>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</si>
  <si>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</si>
  <si>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</si>
  <si>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</si>
  <si>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</si>
  <si>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</si>
  <si>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</si>
  <si>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</si>
  <si>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</si>
  <si>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</si>
  <si>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</si>
  <si>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</si>
  <si>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</si>
  <si>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</si>
  <si>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</si>
  <si>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</si>
  <si>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</si>
  <si>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</si>
  <si>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</si>
  <si>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</si>
  <si>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</si>
  <si>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</si>
  <si>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</si>
  <si>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</si>
  <si>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</si>
  <si>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</si>
  <si>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</si>
  <si>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</si>
  <si>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</si>
  <si>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</si>
  <si>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</si>
  <si>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</si>
  <si>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</si>
  <si>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</si>
  <si>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</si>
  <si>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</si>
  <si>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</si>
  <si>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</si>
  <si>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</si>
  <si>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</si>
  <si>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</si>
  <si>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</si>
  <si>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</si>
  <si>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</si>
  <si>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</si>
  <si>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</si>
  <si>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</si>
  <si>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</si>
  <si>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</si>
  <si>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</si>
  <si>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</si>
  <si>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</si>
  <si>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</si>
  <si>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</si>
  <si>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</si>
  <si>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</si>
  <si>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</si>
  <si>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</si>
  <si>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</si>
  <si>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</si>
  <si>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</si>
  <si>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</si>
  <si>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</si>
  <si>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</si>
  <si>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</si>
  <si>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</si>
  <si>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</si>
  <si>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</si>
  <si>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</si>
  <si>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</si>
  <si>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</si>
  <si>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</si>
  <si>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</si>
  <si>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</si>
  <si>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</si>
  <si>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</si>
  <si>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</si>
  <si>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</si>
  <si>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</si>
  <si>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</si>
  <si>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</si>
  <si>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</si>
  <si>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</si>
  <si>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</si>
  <si>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</si>
  <si>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</si>
  <si>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</si>
  <si>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</si>
  <si>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</si>
  <si>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</si>
  <si>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</si>
  <si>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</si>
  <si>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</si>
  <si>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</si>
  <si>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</si>
  <si>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</si>
  <si>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</si>
  <si>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</si>
  <si>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</si>
  <si>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</si>
  <si>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</si>
  <si>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</si>
  <si>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</si>
  <si>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</si>
  <si>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</si>
  <si>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</si>
  <si>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</si>
  <si>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</si>
  <si>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</si>
  <si>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</si>
  <si>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</si>
  <si>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</si>
  <si>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</si>
  <si>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</si>
  <si>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</si>
  <si>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</si>
  <si>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</si>
  <si>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</si>
  <si>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</si>
  <si>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</si>
  <si>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</si>
  <si>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</si>
  <si>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</si>
  <si>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</si>
  <si>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</si>
  <si>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</si>
  <si>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</si>
  <si>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</si>
  <si>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</si>
  <si>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</si>
  <si>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</si>
  <si>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</si>
  <si>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</si>
  <si>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</si>
  <si>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</si>
  <si>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</si>
  <si>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</si>
  <si>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</si>
  <si>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</si>
  <si>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</si>
  <si>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</si>
  <si>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</si>
  <si>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</si>
  <si>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</si>
  <si>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</si>
  <si>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</si>
  <si>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</si>
  <si>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</si>
  <si>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</si>
  <si>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</si>
  <si>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</si>
  <si>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</si>
  <si>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</si>
  <si>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</si>
  <si>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</si>
  <si>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</si>
  <si>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</si>
  <si>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</si>
  <si>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</si>
  <si>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</si>
  <si>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</si>
  <si>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</si>
  <si>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</si>
  <si>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</si>
  <si>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</si>
  <si>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</si>
  <si>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</si>
  <si>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</si>
  <si>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</si>
  <si>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</si>
  <si>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</si>
  <si>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</si>
  <si>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</si>
  <si>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</si>
  <si>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</si>
  <si>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</si>
  <si>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</si>
  <si>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</si>
  <si>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</si>
  <si>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</si>
  <si>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</si>
  <si>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</si>
  <si>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</si>
  <si>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</si>
  <si>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</si>
  <si>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</si>
  <si>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</si>
  <si>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</si>
  <si>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</si>
  <si>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</si>
  <si>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</si>
  <si>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</si>
  <si>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</si>
  <si>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</si>
  <si>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</si>
  <si>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</si>
  <si>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</si>
  <si>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</si>
  <si>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</si>
  <si>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</si>
  <si>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</si>
  <si>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</si>
  <si>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</si>
  <si>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</si>
  <si>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</si>
  <si>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</si>
  <si>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</si>
  <si>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</si>
  <si>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</si>
  <si>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</si>
  <si>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</si>
  <si>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</si>
  <si>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</si>
  <si>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</si>
  <si>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</si>
  <si>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</si>
  <si>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</si>
  <si>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</si>
  <si>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</si>
  <si>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</si>
  <si>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</si>
  <si>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</si>
  <si>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</si>
  <si>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</si>
  <si>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</si>
  <si>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</si>
  <si>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</si>
  <si>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</si>
  <si>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</si>
  <si>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</si>
  <si>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</si>
  <si>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</si>
  <si>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</si>
  <si>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</si>
  <si>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</si>
  <si>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</si>
  <si>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</si>
  <si>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</si>
  <si>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</si>
  <si>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</si>
  <si>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</si>
  <si>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</si>
  <si>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</si>
  <si>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</si>
  <si>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</si>
  <si>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</si>
  <si>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</si>
  <si>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</si>
  <si>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</si>
  <si>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</si>
  <si>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</si>
  <si>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</si>
  <si>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</si>
  <si>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</si>
  <si>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</si>
  <si>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</si>
  <si>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</si>
  <si>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</si>
  <si>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</si>
  <si>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</si>
  <si>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</si>
  <si>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</si>
  <si>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</si>
  <si>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</si>
  <si>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</si>
  <si>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</si>
  <si>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</si>
  <si>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</si>
  <si>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</si>
  <si>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</si>
  <si>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</si>
  <si>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</si>
  <si>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</si>
  <si>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</si>
  <si>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</si>
  <si>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</si>
  <si>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</si>
  <si>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</si>
  <si>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</si>
  <si>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</si>
  <si>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</si>
  <si>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</si>
  <si>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</si>
  <si>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</si>
  <si>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</si>
  <si>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</si>
  <si>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</si>
  <si>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</si>
  <si>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</si>
  <si>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</si>
  <si>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</si>
  <si>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</si>
  <si>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</si>
  <si>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</si>
  <si>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</si>
  <si>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</si>
  <si>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</si>
  <si>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</si>
  <si>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</si>
  <si>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</si>
  <si>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</si>
  <si>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</si>
  <si>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</si>
  <si>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</si>
  <si>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</si>
  <si>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</si>
  <si>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</si>
  <si>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</si>
  <si>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</si>
  <si>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</si>
  <si>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</si>
  <si>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</si>
  <si>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</si>
  <si>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</si>
  <si>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</si>
  <si>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</si>
  <si>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</si>
  <si>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</si>
  <si>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</si>
  <si>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</si>
  <si>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</si>
  <si>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</si>
  <si>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</si>
  <si>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</si>
  <si>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</si>
  <si>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</si>
  <si>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</si>
  <si>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</si>
  <si>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</si>
  <si>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</si>
  <si>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</si>
  <si>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</si>
  <si>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</si>
  <si>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</si>
  <si>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</si>
  <si>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</si>
  <si>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</si>
  <si>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</si>
  <si>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</si>
  <si>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</si>
  <si>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</si>
  <si>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</si>
  <si>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</si>
  <si>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</si>
  <si>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</si>
  <si>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</si>
  <si>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</si>
  <si>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</si>
  <si>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</si>
  <si>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</si>
  <si>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</si>
  <si>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</si>
  <si>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</si>
  <si>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</si>
  <si>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</si>
  <si>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</si>
  <si>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</si>
  <si>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</si>
  <si>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</si>
  <si>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</si>
  <si>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</si>
  <si>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</si>
  <si>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</si>
  <si>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</si>
  <si>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</si>
  <si>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</si>
  <si>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</si>
  <si>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</si>
  <si>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</si>
  <si>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</si>
  <si>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</si>
  <si>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</si>
  <si>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</si>
  <si>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</si>
  <si>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</si>
  <si>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</si>
  <si>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</si>
  <si>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</si>
  <si>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</si>
  <si>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</si>
  <si>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</si>
  <si>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</si>
  <si>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</si>
  <si>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</si>
  <si>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</si>
  <si>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</si>
  <si>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</si>
  <si>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</si>
  <si>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</si>
  <si>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</si>
  <si>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</si>
  <si>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</si>
  <si>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</si>
  <si>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</si>
  <si>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</si>
  <si>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</si>
  <si>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</si>
  <si>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</si>
  <si>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</si>
  <si>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</si>
  <si>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</si>
  <si>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</si>
  <si>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</si>
  <si>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</si>
  <si>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</si>
  <si>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</si>
  <si>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</si>
  <si>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</si>
  <si>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</si>
  <si>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</si>
  <si>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</si>
  <si>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</si>
  <si>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</si>
  <si>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</si>
  <si>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</si>
  <si>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</si>
  <si>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</si>
  <si>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</si>
  <si>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</si>
  <si>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</si>
  <si>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</si>
  <si>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</si>
  <si>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</si>
  <si>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</si>
  <si>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</si>
  <si>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</si>
  <si>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</si>
  <si>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</si>
  <si>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</si>
  <si>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</si>
  <si>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</si>
  <si>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</si>
  <si>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</si>
  <si>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</si>
  <si>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</si>
  <si>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</si>
  <si>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</si>
  <si>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</si>
  <si>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</si>
  <si>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</si>
  <si>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</si>
  <si>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</si>
  <si>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</si>
  <si>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</si>
  <si>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</si>
  <si>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</si>
  <si>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</si>
  <si>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</si>
  <si>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</si>
  <si>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</si>
  <si>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</si>
  <si>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</si>
  <si>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</si>
  <si>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</si>
  <si>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</si>
  <si>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</si>
  <si>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</si>
  <si>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</si>
  <si>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</si>
  <si>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</si>
  <si>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</si>
  <si>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</si>
  <si>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</si>
  <si>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</si>
  <si>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</si>
  <si>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</si>
  <si>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</si>
  <si>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</si>
  <si>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</si>
  <si>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</si>
  <si>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</si>
  <si>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</si>
  <si>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</si>
  <si>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</si>
  <si>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</si>
  <si>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</si>
  <si>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</si>
  <si>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</si>
  <si>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</si>
  <si>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</si>
  <si>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</si>
  <si>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</si>
  <si>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</si>
  <si>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</si>
  <si>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</si>
  <si>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</si>
  <si>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</si>
  <si>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</si>
  <si>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</si>
  <si>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</si>
  <si>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</si>
  <si>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</si>
  <si>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</si>
  <si>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</si>
  <si>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</si>
  <si>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</si>
  <si>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</si>
  <si>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</si>
  <si>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</si>
  <si>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</si>
  <si>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</si>
  <si>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</si>
  <si>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</si>
  <si>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</si>
  <si>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</si>
  <si>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</si>
  <si>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</si>
  <si>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</si>
  <si>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</si>
  <si>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</si>
  <si>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</si>
  <si>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</si>
  <si>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</si>
  <si>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</si>
  <si>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</si>
  <si>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</si>
  <si>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</si>
  <si>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</si>
  <si>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</si>
  <si>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</si>
  <si>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</si>
  <si>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</si>
  <si>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</si>
  <si>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</si>
  <si>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</si>
  <si>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</si>
  <si>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</si>
  <si>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</si>
  <si>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</si>
  <si>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</si>
  <si>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</si>
  <si>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</si>
  <si>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</si>
  <si>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</si>
  <si>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</si>
  <si>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</si>
  <si>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</si>
  <si>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</si>
  <si>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</si>
  <si>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</si>
  <si>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</si>
  <si>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</si>
  <si>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</si>
  <si>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</si>
  <si>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</si>
  <si>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</si>
  <si>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</si>
  <si>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</si>
  <si>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</si>
  <si>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</si>
  <si>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</si>
  <si>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</si>
  <si>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</si>
  <si>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</si>
  <si>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</si>
  <si>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</si>
  <si>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</si>
  <si>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</si>
  <si>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</si>
  <si>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</si>
  <si>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</si>
  <si>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</si>
  <si>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</si>
  <si>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</si>
  <si>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</si>
  <si>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</si>
  <si>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</si>
  <si>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</si>
  <si>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</si>
  <si>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</si>
  <si>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</si>
  <si>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</si>
  <si>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</si>
  <si>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</si>
  <si>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</si>
  <si>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</si>
  <si>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</si>
  <si>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</si>
  <si>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</si>
  <si>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</si>
  <si>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</si>
  <si>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</si>
  <si>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</si>
  <si>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</si>
  <si>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</si>
  <si>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</si>
  <si>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</si>
  <si>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</si>
  <si>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</si>
  <si>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</si>
  <si>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</si>
  <si>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</si>
  <si>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</si>
  <si>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</si>
  <si>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</si>
  <si>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</si>
  <si>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</si>
  <si>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</si>
  <si>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</si>
  <si>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</si>
  <si>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</si>
  <si>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</si>
  <si>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</si>
  <si>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</si>
  <si>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</si>
  <si>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</si>
  <si>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</si>
  <si>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</si>
  <si>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</si>
  <si>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</si>
  <si>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</si>
  <si>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</si>
  <si>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</si>
  <si>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</si>
  <si>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</si>
  <si>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</si>
  <si>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</si>
  <si>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</si>
  <si>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</si>
  <si>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</si>
  <si>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</si>
  <si>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</si>
  <si>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</si>
  <si>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</si>
  <si>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</si>
  <si>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</si>
  <si>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</si>
  <si>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</si>
  <si>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</si>
  <si>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</si>
  <si>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</si>
  <si>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</si>
  <si>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</si>
  <si>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</si>
  <si>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</si>
  <si>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</si>
  <si>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</si>
  <si>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</si>
  <si>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</si>
  <si>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</si>
  <si>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</si>
  <si>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</si>
  <si>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</si>
  <si>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</si>
  <si>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</si>
  <si>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</si>
  <si>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</si>
  <si>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</si>
  <si>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</si>
  <si>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</si>
  <si>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</si>
  <si>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</si>
  <si>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</si>
  <si>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</si>
  <si>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</si>
  <si>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</si>
  <si>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</si>
  <si>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</si>
  <si>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</si>
  <si>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</si>
  <si>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</si>
  <si>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</si>
  <si>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</si>
  <si>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</si>
  <si>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</si>
  <si>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</si>
  <si>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</si>
  <si>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</si>
  <si>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</si>
  <si>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</si>
  <si>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</si>
  <si>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</si>
  <si>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</si>
  <si>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</si>
  <si>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</si>
  <si>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</si>
  <si>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</si>
  <si>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</si>
  <si>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</si>
  <si>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</si>
  <si>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</si>
  <si>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</si>
  <si>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</si>
  <si>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</si>
  <si>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</si>
  <si>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</si>
  <si>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</si>
  <si>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</si>
  <si>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</si>
  <si>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</si>
  <si>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</si>
  <si>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</si>
  <si>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</si>
  <si>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</si>
  <si>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</si>
  <si>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</si>
  <si>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</si>
  <si>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</si>
  <si>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</si>
  <si>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</si>
  <si>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</si>
  <si>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</si>
  <si>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</si>
  <si>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</si>
  <si>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</si>
  <si>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</si>
  <si>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</si>
  <si>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</si>
  <si>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</si>
  <si>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</si>
  <si>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</si>
  <si>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</si>
  <si>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</si>
  <si>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</si>
  <si>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</si>
  <si>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</si>
  <si>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</si>
  <si>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</si>
  <si>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</si>
  <si>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</si>
  <si>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</si>
  <si>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</si>
  <si>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</si>
  <si>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</si>
  <si>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</si>
  <si>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</si>
  <si>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</si>
  <si>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</si>
  <si>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</si>
  <si>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</si>
  <si>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</si>
  <si>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</si>
  <si>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</si>
  <si>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</si>
  <si>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</si>
  <si>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</si>
  <si>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</si>
  <si>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</si>
  <si>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</si>
  <si>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</si>
  <si>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</si>
  <si>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</si>
  <si>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</si>
  <si>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</si>
  <si>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</si>
  <si>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</si>
  <si>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</si>
  <si>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</si>
  <si>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</si>
  <si>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</si>
  <si>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</si>
  <si>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</si>
  <si>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</si>
  <si>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</si>
  <si>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</si>
  <si>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</si>
  <si>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</si>
  <si>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</si>
  <si>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</si>
  <si>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</si>
  <si>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</si>
  <si>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</si>
  <si>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</si>
  <si>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</si>
  <si>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</si>
  <si>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</si>
  <si>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</si>
  <si>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</si>
  <si>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</si>
  <si>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</si>
  <si>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</si>
  <si>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</si>
  <si>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</si>
  <si>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</si>
  <si>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</si>
  <si>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</si>
  <si>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</si>
  <si>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</si>
  <si>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</si>
  <si>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</si>
  <si>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</si>
  <si>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</si>
  <si>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</si>
  <si>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</si>
  <si>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</si>
  <si>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</si>
  <si>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</si>
  <si>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</si>
  <si>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</si>
  <si>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</si>
  <si>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</si>
  <si>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</si>
  <si>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</si>
  <si>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</si>
  <si>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</si>
  <si>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</si>
  <si>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</si>
  <si>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</si>
  <si>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</si>
  <si>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</si>
  <si>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</si>
  <si>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</si>
  <si>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</si>
  <si>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</si>
  <si>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</si>
  <si>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</si>
  <si>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</si>
  <si>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</si>
  <si>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</si>
  <si>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</si>
  <si>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</si>
  <si>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</si>
  <si>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</si>
  <si>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</si>
  <si>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</si>
  <si>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</si>
  <si>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</si>
  <si>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</si>
  <si>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</si>
  <si>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</si>
  <si>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</si>
  <si>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</si>
  <si>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</si>
  <si>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</si>
  <si>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</si>
  <si>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</si>
  <si>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</si>
  <si>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</si>
  <si>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</si>
  <si>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</si>
  <si>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</si>
  <si>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</si>
  <si>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</si>
  <si>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</si>
  <si>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</si>
  <si>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</si>
  <si>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</si>
  <si>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</si>
  <si>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</si>
  <si>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</si>
  <si>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</si>
  <si>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</si>
  <si>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</si>
  <si>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</si>
  <si>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</si>
  <si>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</si>
  <si>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</si>
  <si>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</si>
  <si>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</si>
  <si>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</si>
  <si>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</si>
  <si>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</si>
  <si>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</si>
  <si>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</si>
  <si>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</si>
  <si>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</si>
  <si>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</si>
  <si>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</si>
  <si>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</si>
  <si>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</si>
  <si>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</si>
  <si>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</si>
  <si>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</si>
  <si>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</si>
  <si>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</si>
  <si>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</si>
  <si>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</si>
  <si>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</si>
  <si>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</si>
  <si>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</si>
  <si>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</si>
  <si>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</si>
  <si>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</si>
  <si>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</si>
  <si>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</si>
  <si>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</si>
  <si>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</si>
  <si>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</si>
  <si>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</si>
  <si>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</si>
  <si>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</si>
  <si>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</si>
  <si>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</si>
  <si>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</si>
  <si>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</si>
  <si>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</si>
  <si>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</si>
  <si>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</si>
  <si>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</si>
  <si>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</si>
  <si>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</si>
  <si>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</si>
  <si>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</si>
  <si>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</si>
  <si>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</si>
  <si>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</si>
  <si>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</si>
  <si>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</si>
  <si>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</si>
  <si>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</si>
  <si>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</si>
  <si>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</si>
  <si>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</si>
  <si>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</si>
  <si>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</si>
  <si>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</si>
  <si>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</si>
  <si>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</si>
  <si>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</si>
  <si>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</si>
  <si>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</si>
  <si>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</si>
  <si>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</si>
  <si>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</si>
  <si>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</si>
  <si>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</si>
  <si>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</si>
  <si>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</si>
  <si>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</si>
  <si>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</si>
  <si>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</si>
  <si>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</si>
  <si>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</si>
  <si>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</si>
  <si>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</si>
  <si>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</si>
  <si>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</si>
  <si>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</si>
  <si>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</si>
  <si>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</si>
  <si>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</si>
  <si>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</si>
  <si>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</si>
  <si>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</si>
  <si>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</si>
  <si>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</si>
  <si>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</si>
  <si>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</si>
  <si>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</si>
  <si>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</si>
  <si>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</si>
  <si>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</si>
  <si>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</si>
  <si>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</si>
  <si>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</si>
  <si>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</si>
  <si>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</si>
  <si>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</si>
  <si>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</si>
  <si>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</si>
  <si>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</si>
  <si>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</si>
  <si>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</si>
  <si>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</si>
  <si>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</si>
  <si>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</si>
  <si>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</si>
  <si>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</si>
  <si>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</si>
  <si>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</si>
  <si>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</si>
  <si>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</si>
  <si>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</si>
  <si>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</si>
  <si>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</si>
  <si>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</si>
  <si>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</si>
  <si>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</si>
  <si>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</si>
  <si>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</si>
  <si>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</si>
  <si>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</si>
  <si>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</si>
  <si>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</si>
  <si>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</si>
  <si>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</si>
  <si>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</si>
  <si>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</si>
  <si>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</si>
  <si>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</si>
  <si>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</si>
  <si>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</si>
  <si>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</si>
  <si>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</si>
  <si>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</si>
  <si>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</si>
  <si>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</si>
  <si>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</si>
  <si>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</si>
  <si>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</si>
  <si>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</si>
  <si>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</si>
  <si>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</si>
  <si>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</si>
  <si>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</si>
  <si>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</si>
  <si>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</si>
  <si>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</si>
  <si>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</si>
  <si>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</si>
  <si>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</si>
  <si>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</si>
  <si>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</si>
  <si>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</si>
  <si>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</si>
  <si>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</si>
  <si>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</si>
  <si>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</si>
  <si>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</si>
  <si>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</si>
  <si>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</si>
  <si>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</si>
  <si>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</si>
  <si>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</si>
  <si>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</si>
  <si>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</si>
  <si>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</si>
  <si>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</si>
  <si>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</si>
  <si>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</si>
  <si>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</si>
  <si>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</si>
  <si>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</si>
  <si>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</si>
  <si>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</si>
  <si>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</si>
  <si>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</si>
  <si>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</si>
  <si>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</si>
  <si>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</si>
  <si>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</si>
  <si>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</si>
  <si>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</si>
  <si>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</si>
  <si>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</si>
  <si>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</si>
  <si>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</si>
  <si>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</si>
  <si>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</si>
  <si>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</si>
  <si>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</si>
  <si>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</si>
  <si>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</si>
  <si>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</si>
  <si>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</si>
  <si>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</si>
  <si>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</si>
  <si>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</si>
  <si>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</si>
  <si>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</si>
  <si>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</si>
  <si>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</si>
  <si>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</si>
  <si>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</si>
  <si>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</si>
  <si>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</si>
  <si>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</si>
  <si>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</si>
  <si>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</si>
  <si>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</si>
  <si>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</si>
  <si>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</si>
  <si>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</si>
  <si>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</si>
  <si>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</si>
  <si>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</si>
  <si>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</si>
  <si>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</si>
  <si>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</si>
  <si>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</si>
  <si>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</si>
  <si>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</si>
  <si>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</si>
  <si>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</si>
  <si>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</si>
  <si>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</si>
  <si>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</si>
  <si>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</si>
  <si>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</si>
  <si>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</si>
  <si>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</si>
  <si>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</si>
  <si>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</si>
  <si>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</si>
  <si>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</si>
  <si>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</si>
  <si>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</si>
  <si>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</si>
  <si>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</si>
  <si>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</si>
  <si>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</si>
  <si>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</si>
  <si>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</si>
  <si>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</si>
  <si>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</si>
  <si>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</si>
  <si>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</si>
  <si>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</si>
  <si>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</si>
  <si>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</si>
  <si>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</si>
  <si>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</si>
  <si>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</si>
  <si>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</si>
  <si>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</si>
  <si>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</si>
  <si>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</si>
  <si>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</si>
  <si>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</si>
  <si>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</si>
  <si>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</si>
  <si>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</si>
  <si>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</si>
  <si>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</si>
  <si>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</si>
  <si>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</si>
  <si>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</si>
  <si>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</si>
  <si>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</si>
  <si>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</si>
  <si>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</si>
  <si>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</si>
  <si>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</si>
  <si>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</si>
  <si>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</si>
  <si>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</si>
  <si>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</si>
  <si>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</si>
  <si>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</si>
  <si>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</si>
  <si>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</si>
  <si>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</si>
  <si>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</si>
  <si>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</si>
  <si>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</si>
  <si>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</si>
  <si>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</si>
  <si>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</si>
  <si>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</si>
  <si>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</si>
  <si>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</si>
  <si>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</si>
  <si>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</si>
  <si>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</si>
  <si>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</si>
  <si>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</si>
  <si>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</si>
  <si>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</si>
  <si>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</si>
  <si>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</si>
  <si>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</si>
  <si>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</si>
  <si>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</si>
  <si>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</si>
  <si>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</si>
  <si>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</si>
  <si>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</si>
  <si>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</si>
  <si>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</si>
  <si>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</si>
  <si>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</si>
  <si>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</si>
  <si>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</si>
  <si>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</si>
  <si>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</si>
  <si>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</si>
  <si>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</si>
  <si>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</si>
  <si>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</si>
  <si>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</si>
  <si>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</si>
  <si>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</si>
  <si>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</si>
  <si>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</si>
  <si>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</si>
  <si>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</si>
  <si>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</si>
  <si>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</si>
  <si>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</si>
  <si>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</si>
  <si>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</si>
  <si>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</si>
  <si>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</si>
  <si>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</si>
  <si>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</si>
  <si>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</si>
  <si>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</si>
  <si>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</si>
  <si>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</si>
  <si>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</si>
  <si>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</si>
  <si>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</si>
  <si>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</si>
  <si>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</si>
  <si>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</si>
  <si>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</si>
  <si>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</si>
  <si>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</si>
  <si>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</si>
  <si>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</si>
  <si>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</si>
  <si>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</si>
  <si>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</si>
  <si>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</si>
  <si>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</si>
  <si>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</si>
  <si>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</si>
  <si>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</si>
  <si>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</si>
  <si>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</si>
  <si>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</si>
  <si>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</si>
  <si>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</si>
  <si>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</si>
  <si>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</si>
  <si>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</si>
  <si>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</si>
  <si>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</si>
  <si>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</si>
  <si>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</si>
  <si>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</si>
  <si>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</si>
  <si>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</si>
  <si>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</si>
  <si>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</si>
  <si>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</si>
  <si>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</si>
  <si>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</si>
  <si>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</si>
  <si>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</si>
  <si>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</si>
  <si>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</si>
  <si>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</si>
  <si>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</si>
  <si>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</si>
  <si>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</si>
  <si>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</si>
  <si>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</si>
  <si>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</si>
  <si>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</si>
  <si>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</si>
  <si>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</si>
  <si>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</si>
  <si>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</si>
  <si>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</si>
  <si>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</si>
  <si>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</si>
  <si>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</si>
  <si>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</si>
  <si>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</si>
  <si>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</si>
  <si>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</si>
  <si>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</si>
  <si>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</si>
  <si>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</si>
  <si>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</si>
  <si>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</si>
  <si>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</si>
  <si>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</si>
  <si>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</si>
  <si>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</si>
  <si>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</si>
  <si>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</si>
  <si>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</si>
  <si>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</si>
  <si>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</si>
  <si>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</si>
  <si>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</si>
  <si>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</si>
  <si>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</si>
  <si>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</si>
  <si>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</si>
  <si>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</si>
  <si>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</si>
  <si>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</si>
  <si>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</si>
  <si>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</si>
  <si>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</si>
  <si>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</si>
  <si>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</si>
  <si>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</si>
  <si>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</si>
  <si>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</si>
  <si>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</si>
  <si>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</si>
  <si>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</si>
  <si>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</si>
  <si>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</si>
  <si>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</si>
  <si>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</si>
  <si>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</si>
  <si>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</si>
  <si>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</si>
  <si>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</si>
  <si>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</si>
  <si>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</si>
  <si>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</si>
  <si>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</si>
  <si>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</si>
  <si>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</si>
  <si>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</si>
  <si>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</si>
  <si>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</si>
  <si>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</si>
  <si>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</si>
  <si>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</si>
  <si>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</si>
  <si>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</si>
  <si>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</si>
  <si>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</si>
  <si>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</si>
  <si>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</si>
  <si>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</si>
  <si>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</si>
  <si>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</si>
  <si>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</si>
  <si>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</si>
  <si>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</si>
  <si>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</si>
  <si>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</si>
  <si>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</si>
  <si>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</si>
  <si>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</si>
  <si>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</si>
  <si>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</si>
  <si>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</si>
  <si>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</si>
  <si>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</si>
  <si>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</si>
  <si>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</si>
  <si>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</si>
  <si>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</si>
  <si>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</si>
  <si>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</si>
  <si>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</si>
  <si>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</si>
  <si>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</si>
  <si>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</si>
  <si>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</si>
  <si>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</si>
  <si>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</si>
  <si>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</si>
  <si>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</si>
  <si>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</si>
  <si>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</si>
  <si>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</si>
  <si>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</si>
  <si>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</si>
  <si>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</si>
  <si>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</si>
  <si>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</si>
  <si>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</si>
  <si>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</si>
  <si>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</si>
  <si>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</si>
  <si>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</si>
  <si>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</si>
  <si>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</si>
  <si>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</si>
  <si>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</si>
  <si>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</si>
  <si>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</si>
  <si>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</si>
  <si>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</si>
  <si>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</si>
  <si>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</si>
  <si>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</si>
  <si>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</si>
  <si>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</si>
  <si>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</si>
  <si>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</si>
  <si>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</si>
  <si>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</si>
  <si>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</si>
  <si>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</si>
  <si>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</si>
  <si>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</si>
  <si>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</si>
  <si>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</si>
  <si>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</si>
  <si>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</si>
  <si>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</si>
  <si>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</si>
  <si>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</si>
  <si>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</si>
  <si>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</si>
  <si>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</si>
  <si>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</si>
  <si>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</si>
  <si>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</si>
  <si>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</si>
  <si>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</si>
  <si>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</si>
  <si>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</si>
  <si>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</si>
  <si>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</si>
  <si>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</si>
  <si>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</si>
  <si>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</si>
  <si>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</si>
  <si>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</si>
  <si>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</si>
  <si>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</si>
  <si>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</si>
  <si>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</si>
  <si>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</si>
  <si>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</si>
  <si>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</si>
  <si>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</si>
  <si>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</si>
  <si>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</si>
  <si>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</si>
  <si>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</si>
  <si>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</si>
  <si>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</si>
  <si>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</si>
  <si>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</si>
  <si>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</si>
  <si>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</si>
  <si>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</si>
  <si>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</si>
  <si>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</si>
  <si>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</si>
  <si>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</si>
  <si>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</si>
  <si>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</si>
  <si>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</si>
  <si>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</si>
  <si>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</si>
  <si>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</si>
  <si>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</si>
  <si>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</si>
  <si>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</si>
  <si>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</si>
  <si>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</si>
  <si>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</si>
  <si>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</si>
  <si>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</si>
  <si>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</si>
  <si>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</si>
  <si>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</si>
  <si>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</si>
  <si>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</si>
  <si>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</si>
  <si>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</si>
  <si>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</si>
  <si>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</si>
  <si>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</si>
  <si>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</si>
  <si>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</si>
  <si>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</si>
  <si>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</si>
  <si>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</si>
  <si>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</si>
  <si>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</si>
  <si>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</si>
  <si>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</si>
  <si>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</si>
  <si>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</si>
  <si>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</si>
  <si>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</si>
  <si>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</si>
  <si>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</si>
  <si>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</si>
  <si>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</si>
  <si>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</si>
  <si>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</si>
  <si>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</si>
  <si>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</si>
  <si>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</si>
  <si>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</si>
  <si>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</si>
  <si>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</si>
  <si>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</si>
  <si>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</si>
  <si>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</si>
  <si>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</si>
  <si>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</si>
  <si>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</si>
  <si>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</si>
  <si>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</si>
  <si>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</si>
  <si>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</si>
  <si>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</si>
  <si>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</si>
  <si>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</si>
  <si>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</si>
  <si>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</si>
  <si>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</si>
  <si>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</si>
  <si>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</si>
  <si>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</si>
  <si>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</si>
  <si>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</si>
  <si>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</si>
  <si>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</si>
  <si>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</si>
  <si>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</si>
  <si>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</si>
  <si>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</si>
  <si>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</si>
  <si>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</si>
  <si>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</si>
  <si>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</si>
  <si>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</si>
  <si>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</si>
  <si>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</si>
  <si>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</si>
  <si>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</si>
  <si>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</si>
  <si>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</si>
  <si>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</si>
  <si>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</si>
  <si>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</si>
  <si>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</si>
  <si>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</si>
  <si>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</si>
  <si>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</si>
  <si>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</si>
  <si>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</si>
  <si>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</si>
  <si>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</si>
  <si>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</si>
  <si>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</si>
  <si>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</si>
  <si>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</si>
  <si>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</si>
  <si>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</si>
  <si>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</si>
  <si>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</si>
  <si>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</si>
  <si>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</si>
  <si>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</si>
  <si>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</si>
  <si>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</si>
  <si>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</si>
  <si>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</si>
  <si>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</si>
  <si>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</si>
  <si>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</si>
  <si>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</si>
  <si>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</si>
  <si>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</si>
  <si>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</si>
  <si>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</si>
  <si>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</si>
  <si>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</si>
  <si>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</si>
  <si>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</si>
  <si>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</si>
  <si>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</si>
  <si>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</si>
  <si>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</si>
  <si>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</si>
  <si>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</si>
  <si>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</si>
  <si>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</si>
  <si>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</si>
  <si>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</si>
  <si>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</si>
  <si>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</si>
  <si>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</si>
  <si>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</si>
  <si>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</si>
  <si>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</si>
  <si>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</si>
  <si>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</si>
  <si>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</si>
  <si>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</si>
  <si>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</si>
  <si>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</si>
  <si>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</si>
  <si>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</si>
  <si>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</si>
  <si>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</si>
  <si>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</si>
  <si>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</si>
  <si>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</si>
  <si>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</si>
  <si>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</si>
  <si>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</si>
  <si>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</si>
  <si>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</si>
  <si>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</si>
  <si>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</si>
  <si>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</si>
  <si>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</si>
  <si>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</si>
  <si>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</si>
  <si>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</si>
  <si>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</si>
  <si>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</si>
  <si>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</si>
  <si>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</si>
  <si>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</si>
  <si>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</si>
  <si>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</si>
  <si>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</si>
  <si>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</si>
  <si>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</si>
  <si>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</si>
  <si>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</si>
  <si>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</si>
  <si>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</si>
  <si>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</si>
  <si>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</si>
  <si>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</si>
  <si>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</si>
  <si>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</si>
  <si>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</si>
  <si>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</si>
  <si>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</si>
  <si>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</si>
  <si>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</si>
  <si>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</si>
  <si>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</si>
  <si>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</si>
  <si>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</si>
  <si>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</si>
  <si>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</si>
  <si>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</si>
  <si>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</si>
  <si>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</si>
  <si>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</si>
  <si>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</si>
  <si>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</si>
  <si>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</si>
  <si>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</si>
  <si>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</si>
  <si>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</si>
  <si>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</si>
  <si>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</si>
  <si>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</si>
  <si>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</si>
  <si>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</si>
  <si>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</si>
  <si>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</si>
  <si>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</si>
  <si>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</si>
  <si>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</si>
  <si>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</si>
  <si>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</si>
  <si>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</si>
  <si>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</si>
  <si>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</si>
  <si>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</si>
  <si>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</si>
  <si>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</si>
  <si>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</si>
  <si>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</si>
  <si>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</si>
  <si>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</si>
  <si>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</si>
  <si>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</si>
  <si>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</si>
  <si>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</si>
  <si>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</si>
  <si>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</si>
  <si>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</si>
  <si>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</si>
  <si>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</si>
  <si>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</si>
  <si>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</si>
  <si>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</si>
  <si>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</si>
  <si>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</si>
  <si>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</si>
  <si>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</si>
  <si>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</si>
  <si>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</si>
  <si>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</si>
  <si>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</si>
  <si>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</si>
  <si>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</si>
  <si>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</si>
  <si>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</si>
  <si>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</si>
  <si>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</si>
  <si>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</si>
  <si>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</si>
  <si>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</si>
  <si>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</si>
  <si>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</si>
  <si>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</si>
  <si>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</si>
  <si>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</si>
  <si>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</si>
  <si>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</si>
  <si>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</si>
  <si>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</si>
  <si>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</si>
  <si>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</si>
  <si>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</si>
  <si>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</si>
  <si>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</si>
  <si>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</si>
  <si>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</si>
  <si>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</si>
  <si>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</si>
  <si>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</si>
  <si>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</si>
  <si>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</si>
  <si>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</si>
  <si>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</si>
  <si>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</si>
  <si>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</si>
  <si>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</si>
  <si>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</si>
  <si>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</si>
  <si>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</si>
  <si>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</si>
  <si>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</si>
  <si>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</si>
  <si>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</si>
  <si>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</si>
  <si>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</si>
  <si>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</si>
  <si>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</si>
  <si>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</si>
  <si>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</si>
  <si>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</si>
  <si>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</si>
  <si>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</si>
  <si>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</si>
  <si>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</si>
  <si>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</si>
  <si>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</si>
  <si>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</si>
  <si>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</si>
  <si>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</si>
  <si>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</si>
  <si>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</si>
  <si>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</si>
  <si>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</si>
  <si>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</si>
  <si>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</si>
  <si>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</si>
  <si>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</si>
  <si>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</si>
  <si>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</si>
  <si>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</si>
  <si>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</si>
  <si>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</si>
  <si>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</si>
  <si>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</si>
  <si>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</si>
  <si>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</si>
  <si>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</si>
  <si>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</si>
  <si>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</si>
  <si>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</si>
  <si>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</si>
  <si>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</si>
  <si>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</si>
  <si>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</si>
  <si>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</si>
  <si>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</si>
  <si>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</si>
  <si>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</si>
  <si>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</si>
  <si>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</si>
  <si>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</si>
  <si>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</si>
  <si>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</si>
  <si>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</si>
  <si>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</si>
  <si>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</si>
  <si>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</si>
  <si>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</si>
  <si>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</si>
  <si>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</si>
  <si>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</si>
  <si>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</si>
  <si>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</si>
  <si>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</si>
  <si>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</si>
  <si>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</si>
  <si>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</si>
  <si>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</si>
  <si>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</si>
  <si>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</si>
  <si>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</si>
  <si>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</si>
  <si>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</si>
  <si>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</si>
  <si>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</si>
  <si>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</si>
  <si>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</si>
  <si>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</si>
  <si>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</si>
  <si>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</si>
  <si>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</si>
  <si>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</si>
  <si>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</si>
  <si>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</si>
  <si>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</si>
  <si>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</si>
  <si>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</si>
  <si>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</si>
  <si>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</si>
  <si>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</si>
  <si>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</si>
  <si>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</si>
  <si>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</si>
  <si>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</si>
  <si>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</si>
  <si>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</si>
  <si>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</si>
  <si>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</si>
  <si>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</si>
  <si>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</si>
  <si>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</si>
  <si>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</si>
  <si>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</si>
  <si>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</si>
  <si>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</si>
  <si>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</si>
  <si>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</si>
  <si>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</si>
  <si>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</si>
  <si>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</si>
  <si>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</si>
  <si>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</si>
  <si>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</si>
  <si>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</si>
  <si>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</si>
  <si>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</si>
  <si>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</si>
  <si>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</si>
  <si>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</si>
  <si>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</si>
  <si>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</si>
  <si>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</si>
  <si>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</si>
  <si>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</si>
  <si>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</si>
  <si>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</si>
  <si>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</si>
  <si>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</si>
  <si>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</si>
  <si>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</si>
  <si>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</si>
  <si>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</si>
  <si>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</si>
  <si>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</si>
  <si>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</si>
  <si>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</si>
  <si>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</si>
  <si>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</si>
  <si>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</si>
  <si>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</si>
  <si>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</si>
  <si>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</si>
  <si>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</si>
  <si>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</si>
  <si>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</si>
  <si>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</si>
  <si>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</si>
  <si>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</si>
  <si>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</si>
  <si>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</si>
  <si>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</si>
  <si>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</si>
  <si>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</si>
  <si>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</si>
  <si>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</si>
  <si>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</si>
  <si>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</si>
  <si>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</si>
  <si>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</si>
  <si>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</si>
  <si>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</si>
  <si>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</si>
  <si>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</si>
  <si>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</si>
  <si>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</si>
  <si>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</si>
  <si>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</si>
  <si>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</si>
  <si>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</si>
  <si>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</si>
  <si>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</si>
  <si>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</si>
  <si>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</si>
  <si>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</si>
  <si>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</si>
  <si>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</si>
  <si>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</si>
  <si>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</si>
  <si>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</si>
  <si>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</si>
  <si>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</si>
  <si>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</si>
  <si>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</si>
  <si>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</si>
  <si>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</si>
  <si>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</si>
  <si>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</si>
  <si>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</si>
  <si>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</si>
  <si>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</si>
  <si>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</si>
  <si>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</si>
  <si>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</si>
  <si>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</si>
  <si>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</si>
  <si>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</si>
  <si>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</si>
  <si>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</si>
  <si>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</si>
  <si>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</si>
  <si>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</si>
  <si>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</si>
  <si>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</si>
  <si>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</si>
  <si>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</si>
  <si>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</si>
  <si>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</si>
  <si>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</si>
  <si>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</si>
  <si>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</si>
  <si>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</si>
  <si>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</si>
  <si>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</si>
  <si>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</si>
  <si>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</si>
  <si>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</si>
  <si>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</si>
  <si>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</si>
  <si>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</si>
  <si>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</si>
  <si>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</si>
  <si>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</si>
  <si>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</si>
  <si>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</si>
  <si>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</si>
  <si>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</si>
  <si>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</si>
  <si>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</si>
  <si>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</si>
  <si>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</si>
  <si>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</si>
  <si>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</si>
  <si>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</si>
  <si>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</si>
  <si>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</si>
  <si>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</si>
  <si>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</si>
  <si>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</si>
  <si>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</si>
  <si>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</si>
  <si>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</si>
  <si>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</si>
  <si>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</si>
  <si>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</si>
  <si>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</si>
  <si>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</si>
  <si>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</si>
  <si>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</si>
  <si>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</si>
  <si>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</si>
  <si>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</si>
  <si>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</si>
  <si>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</si>
  <si>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</si>
  <si>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</si>
  <si>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</si>
  <si>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</si>
  <si>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</si>
  <si>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</si>
  <si>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</si>
  <si>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</si>
  <si>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</si>
  <si>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</si>
  <si>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</si>
  <si>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</si>
  <si>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</si>
  <si>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</si>
  <si>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</si>
  <si>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</si>
  <si>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</si>
  <si>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</si>
  <si>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</si>
  <si>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</si>
  <si>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</si>
  <si>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</si>
  <si>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</si>
  <si>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</si>
  <si>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</si>
  <si>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</si>
  <si>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</si>
  <si>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</si>
  <si>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</si>
  <si>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</si>
  <si>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</si>
  <si>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</si>
  <si>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</si>
  <si>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</si>
  <si>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</si>
  <si>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</si>
  <si>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</si>
  <si>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</si>
  <si>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</si>
  <si>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</si>
  <si>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</si>
  <si>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</si>
  <si>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</si>
  <si>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</si>
  <si>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</si>
  <si>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</si>
  <si>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</si>
  <si>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</si>
  <si>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</si>
  <si>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</si>
  <si>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</si>
  <si>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</si>
  <si>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</si>
  <si>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</si>
  <si>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</si>
  <si>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</si>
  <si>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</si>
  <si>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</si>
  <si>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</si>
  <si>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</si>
  <si>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</si>
  <si>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</si>
  <si>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</si>
  <si>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</si>
  <si>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</si>
  <si>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</si>
  <si>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</si>
  <si>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</si>
  <si>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</si>
  <si>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</si>
  <si>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</si>
  <si>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</si>
  <si>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</si>
  <si>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</si>
  <si>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</si>
  <si>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</si>
  <si>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</si>
  <si>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</si>
  <si>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</si>
  <si>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</si>
  <si>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</si>
  <si>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</si>
  <si>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</si>
  <si>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</si>
  <si>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</si>
  <si>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</si>
  <si>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</si>
  <si>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</si>
  <si>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</si>
  <si>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</si>
  <si>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</si>
  <si>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</si>
  <si>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</si>
  <si>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</si>
  <si>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</si>
  <si>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</si>
  <si>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</si>
  <si>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</si>
  <si>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</si>
  <si>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</si>
  <si>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</si>
  <si>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</si>
  <si>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</si>
  <si>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</si>
  <si>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</si>
  <si>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</si>
  <si>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</si>
  <si>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</si>
  <si>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</si>
  <si>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</si>
  <si>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</si>
  <si>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</si>
  <si>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</si>
  <si>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</si>
  <si>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</si>
  <si>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</si>
  <si>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</si>
  <si>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</si>
  <si>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</si>
  <si>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</si>
  <si>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</si>
  <si>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</si>
  <si>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</si>
  <si>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</si>
  <si>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</si>
  <si>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</si>
  <si>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</si>
  <si>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</si>
  <si>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</si>
  <si>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</si>
  <si>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</si>
  <si>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</si>
  <si>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</si>
  <si>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</si>
  <si>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</si>
  <si>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</si>
  <si>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</si>
  <si>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</si>
  <si>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</si>
  <si>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</si>
  <si>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</si>
  <si>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</si>
  <si>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</si>
  <si>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</si>
  <si>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</si>
  <si>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</si>
  <si>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</si>
  <si>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</si>
  <si>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</si>
  <si>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</si>
  <si>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</si>
  <si>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</si>
  <si>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</si>
  <si>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</si>
  <si>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</si>
  <si>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</si>
  <si>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</si>
  <si>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</si>
  <si>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</si>
  <si>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</si>
  <si>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</si>
  <si>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</si>
  <si>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</si>
  <si>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</si>
  <si>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</si>
  <si>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</si>
  <si>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</si>
  <si>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</si>
  <si>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</si>
  <si>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</si>
  <si>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</si>
  <si>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</si>
  <si>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</si>
  <si>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</si>
  <si>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</si>
  <si>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</si>
  <si>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</si>
  <si>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</si>
  <si>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</si>
  <si>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</si>
  <si>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</si>
  <si>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</si>
  <si>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</si>
  <si>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</si>
  <si>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</si>
  <si>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</si>
  <si>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</si>
  <si>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</si>
  <si>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</si>
  <si>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</si>
  <si>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</si>
  <si>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</si>
  <si>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</si>
  <si>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</si>
  <si>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</si>
  <si>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</si>
  <si>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</si>
  <si>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</si>
  <si>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</si>
  <si>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</si>
  <si>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</si>
  <si>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</si>
  <si>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</si>
  <si>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</si>
  <si>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</si>
  <si>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</si>
  <si>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</si>
  <si>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</si>
  <si>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</si>
  <si>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</si>
  <si>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</si>
  <si>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</si>
  <si>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</si>
  <si>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</si>
  <si>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</si>
  <si>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</si>
  <si>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</si>
  <si>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</si>
  <si>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</si>
  <si>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</si>
  <si>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</si>
  <si>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</si>
  <si>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</si>
  <si>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</si>
  <si>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</si>
  <si>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</si>
  <si>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</si>
  <si>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</si>
  <si>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</si>
  <si>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</si>
  <si>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</si>
  <si>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</si>
  <si>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</si>
  <si>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</si>
  <si>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</si>
  <si>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</si>
  <si>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</si>
  <si>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</si>
  <si>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</si>
  <si>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</si>
  <si>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</si>
  <si>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</si>
  <si>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</si>
  <si>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</si>
  <si>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</si>
  <si>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</si>
  <si>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</si>
  <si>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</si>
  <si>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</si>
  <si>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</si>
  <si>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</si>
  <si>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</si>
  <si>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</si>
  <si>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</si>
  <si>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</si>
  <si>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</si>
  <si>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</si>
  <si>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</si>
  <si>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</si>
  <si>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</si>
  <si>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</si>
  <si>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</si>
  <si>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</si>
  <si>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</si>
  <si>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</si>
  <si>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</si>
  <si>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</si>
  <si>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</si>
  <si>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</si>
  <si>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</si>
  <si>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</si>
  <si>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</si>
  <si>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</si>
  <si>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</si>
  <si>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</si>
  <si>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</si>
  <si>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</si>
  <si>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</si>
  <si>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</si>
  <si>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</si>
  <si>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</si>
  <si>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</si>
  <si>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</si>
  <si>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</si>
  <si>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</si>
  <si>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</si>
  <si>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</si>
  <si>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</si>
  <si>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</si>
  <si>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</si>
  <si>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</si>
  <si>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</si>
  <si>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</si>
  <si>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</si>
  <si>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</si>
  <si>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</si>
  <si>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</si>
  <si>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</si>
  <si>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</si>
  <si>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</si>
  <si>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</si>
  <si>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</si>
  <si>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</si>
  <si>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</si>
  <si>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</si>
  <si>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</si>
  <si>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</si>
  <si>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</si>
  <si>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</si>
  <si>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</si>
  <si>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</si>
  <si>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</si>
  <si>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</si>
  <si>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</si>
  <si>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</si>
  <si>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</si>
  <si>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</si>
  <si>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</si>
  <si>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</si>
  <si>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</si>
  <si>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</si>
  <si>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</si>
  <si>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</si>
  <si>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</si>
  <si>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</si>
  <si>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</si>
  <si>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</si>
  <si>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</si>
  <si>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</si>
  <si>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</si>
  <si>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</si>
  <si>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</si>
  <si>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</si>
  <si>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</si>
  <si>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</si>
  <si>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</si>
  <si>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</si>
  <si>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</si>
  <si>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</si>
  <si>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</si>
  <si>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</si>
  <si>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</si>
  <si>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</si>
  <si>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</si>
  <si>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</si>
  <si>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</si>
  <si>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</si>
  <si>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</si>
  <si>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</si>
  <si>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</si>
  <si>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</si>
  <si>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</si>
  <si>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</si>
  <si>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</si>
  <si>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</si>
  <si>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</si>
  <si>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</si>
  <si>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</si>
  <si>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</si>
  <si>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</si>
  <si>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</si>
  <si>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</si>
  <si>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</si>
  <si>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</si>
  <si>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</si>
  <si>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</si>
  <si>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</si>
  <si>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</si>
  <si>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</si>
  <si>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</si>
  <si>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</si>
  <si>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</si>
  <si>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</si>
  <si>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</si>
  <si>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</si>
  <si>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</si>
  <si>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</si>
  <si>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</si>
  <si>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</si>
  <si>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</si>
  <si>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</si>
  <si>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</si>
  <si>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</si>
  <si>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</si>
  <si>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</si>
  <si>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</si>
  <si>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</si>
  <si>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</si>
  <si>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</si>
  <si>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</si>
  <si>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</si>
  <si>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</si>
  <si>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</si>
  <si>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</si>
  <si>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</si>
  <si>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</si>
  <si>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</si>
  <si>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</si>
  <si>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</si>
  <si>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</si>
  <si>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</si>
  <si>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</si>
  <si>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</si>
  <si>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</si>
  <si>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</si>
  <si>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</si>
  <si>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</si>
  <si>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</si>
  <si>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</si>
  <si>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</si>
  <si>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</si>
  <si>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</si>
  <si>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</si>
  <si>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</si>
  <si>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</si>
  <si>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</si>
  <si>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</si>
  <si>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</si>
  <si>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</si>
  <si>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</si>
  <si>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</si>
  <si>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</si>
  <si>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</si>
  <si>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</si>
  <si>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</si>
  <si>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</si>
  <si>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</si>
  <si>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</si>
  <si>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</si>
  <si>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</si>
  <si>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</si>
  <si>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</si>
  <si>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</si>
  <si>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</si>
  <si>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</si>
  <si>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</si>
  <si>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</si>
  <si>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</si>
  <si>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</si>
  <si>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</si>
  <si>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</si>
  <si>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</si>
  <si>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</si>
  <si>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</si>
  <si>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</si>
  <si>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</si>
  <si>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</si>
  <si>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</si>
  <si>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</si>
  <si>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</si>
  <si>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</si>
  <si>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</si>
  <si>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</si>
  <si>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</si>
  <si>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</si>
  <si>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</si>
  <si>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</si>
  <si>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</si>
  <si>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</si>
  <si>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</si>
  <si>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</si>
  <si>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</si>
  <si>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</si>
  <si>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</si>
  <si>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</si>
  <si>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</si>
  <si>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</si>
  <si>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</si>
  <si>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</si>
  <si>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</si>
  <si>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</si>
  <si>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</si>
  <si>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</si>
  <si>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</si>
  <si>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</si>
  <si>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</si>
  <si>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</si>
  <si>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</si>
  <si>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</si>
  <si>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</si>
  <si>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</si>
  <si>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</si>
  <si>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</si>
  <si>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</si>
  <si>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</si>
  <si>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</si>
  <si>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</si>
  <si>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</si>
  <si>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</si>
  <si>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</si>
  <si>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</si>
  <si>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</si>
  <si>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</si>
  <si>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</si>
  <si>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</si>
  <si>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</si>
  <si>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</si>
  <si>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</si>
  <si>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</si>
  <si>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</si>
  <si>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</si>
  <si>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</si>
  <si>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</si>
  <si>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</si>
  <si>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</si>
  <si>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</si>
  <si>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</si>
  <si>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</si>
  <si>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</si>
  <si>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</si>
  <si>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</si>
  <si>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</si>
  <si>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</si>
  <si>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</si>
  <si>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</si>
  <si>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</si>
  <si>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</si>
  <si>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</si>
  <si>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</si>
  <si>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</si>
  <si>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</si>
  <si>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</si>
  <si>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</si>
  <si>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</si>
  <si>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</si>
  <si>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</si>
  <si>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</si>
  <si>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</si>
  <si>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</si>
  <si>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</si>
  <si>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</si>
  <si>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</si>
  <si>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</si>
  <si>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</si>
  <si>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</si>
  <si>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</si>
  <si>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</si>
  <si>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</si>
  <si>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</si>
  <si>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</si>
  <si>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</si>
  <si>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</si>
  <si>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</si>
  <si>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</si>
  <si>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</si>
  <si>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</si>
  <si>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</si>
  <si>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</si>
  <si>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</si>
  <si>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</si>
  <si>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</si>
  <si>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</si>
  <si>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</si>
  <si>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</si>
  <si>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</si>
  <si>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</si>
  <si>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</si>
  <si>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</si>
  <si>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</si>
  <si>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</si>
  <si>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</si>
  <si>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</si>
  <si>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</si>
  <si>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</si>
  <si>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</si>
  <si>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</si>
  <si>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</si>
  <si>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</si>
  <si>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</si>
  <si>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</si>
  <si>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</si>
  <si>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</si>
  <si>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</si>
  <si>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</si>
  <si>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</si>
  <si>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</si>
  <si>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</si>
  <si>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</si>
  <si>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</si>
  <si>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</si>
  <si>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</si>
  <si>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</si>
  <si>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</si>
  <si>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</si>
  <si>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</si>
  <si>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</si>
  <si>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</si>
  <si>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</si>
  <si>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</si>
  <si>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</si>
  <si>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</si>
  <si>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</si>
  <si>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</si>
  <si>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</si>
  <si>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</si>
  <si>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</si>
  <si>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</si>
  <si>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</si>
  <si>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</si>
  <si>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</si>
  <si>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</si>
  <si>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</si>
  <si>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</si>
  <si>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</si>
  <si>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</si>
  <si>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</si>
  <si>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</si>
  <si>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</si>
  <si>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</si>
  <si>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</si>
  <si>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</si>
  <si>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</si>
  <si>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</si>
  <si>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</si>
  <si>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</si>
  <si>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</si>
  <si>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</si>
  <si>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</si>
  <si>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</si>
  <si>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</si>
  <si>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</si>
  <si>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</si>
  <si>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</si>
  <si>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</si>
  <si>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</si>
  <si>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</si>
  <si>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</si>
  <si>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</si>
  <si>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</si>
  <si>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</si>
  <si>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</si>
  <si>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</si>
  <si>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</si>
  <si>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</si>
  <si>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</si>
  <si>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</si>
  <si>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</si>
  <si>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</si>
  <si>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</si>
  <si>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</si>
  <si>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</si>
  <si>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</si>
  <si>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</si>
  <si>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</si>
  <si>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</si>
  <si>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</si>
  <si>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</si>
  <si>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</si>
  <si>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</si>
  <si>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</si>
  <si>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</si>
  <si>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</si>
  <si>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</si>
  <si>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</si>
  <si>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</si>
  <si>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</si>
  <si>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</si>
  <si>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</si>
  <si>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</si>
  <si>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</si>
  <si>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</si>
  <si>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</si>
  <si>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</si>
  <si>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</si>
  <si>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</si>
  <si>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</si>
  <si>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</si>
  <si>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</si>
  <si>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</si>
  <si>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</si>
  <si>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</si>
  <si>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</si>
  <si>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</si>
  <si>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</si>
  <si>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</si>
  <si>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</si>
  <si>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</si>
  <si>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</si>
  <si>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</si>
  <si>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</si>
  <si>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</si>
  <si>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</si>
  <si>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</si>
  <si>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</si>
  <si>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</si>
  <si>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</si>
  <si>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</si>
  <si>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</si>
  <si>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</si>
  <si>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</si>
  <si>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</si>
  <si>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</si>
  <si>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</si>
  <si>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</si>
  <si>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</si>
  <si>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</si>
  <si>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</si>
  <si>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</si>
  <si>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</si>
  <si>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</si>
  <si>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</si>
  <si>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</si>
  <si>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</si>
  <si>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</si>
  <si>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</si>
  <si>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</si>
  <si>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</si>
  <si>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</si>
  <si>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</si>
  <si>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</si>
  <si>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</si>
  <si>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</si>
  <si>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</si>
  <si>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</si>
  <si>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</si>
  <si>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</si>
  <si>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</si>
  <si>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</si>
  <si>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</si>
  <si>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</si>
  <si>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</si>
  <si>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</si>
  <si>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</si>
  <si>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</si>
  <si>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</si>
  <si>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</si>
  <si>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</si>
  <si>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</si>
  <si>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</si>
  <si>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</si>
  <si>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</si>
  <si>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</si>
  <si>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</si>
  <si>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</si>
  <si>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</si>
  <si>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</si>
  <si>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</si>
  <si>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</si>
  <si>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</si>
  <si>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</si>
  <si>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</si>
  <si>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</si>
  <si>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</si>
  <si>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</si>
  <si>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</si>
  <si>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</si>
  <si>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</si>
  <si>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</si>
  <si>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</si>
  <si>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</si>
  <si>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</si>
  <si>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</si>
  <si>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</si>
  <si>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</si>
  <si>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</si>
  <si>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</si>
  <si>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</si>
  <si>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</si>
  <si>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</si>
  <si>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</si>
  <si>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</si>
  <si>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</si>
  <si>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</si>
  <si>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</si>
  <si>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</si>
  <si>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</si>
  <si>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</si>
  <si>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</si>
  <si>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</si>
  <si>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</si>
  <si>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</si>
  <si>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</si>
  <si>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</si>
  <si>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</si>
  <si>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</si>
  <si>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</si>
  <si>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</si>
  <si>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</si>
  <si>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</si>
  <si>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</si>
  <si>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</si>
  <si>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</si>
  <si>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</si>
  <si>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</si>
  <si>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</si>
  <si>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</si>
  <si>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</si>
  <si>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</si>
  <si>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</si>
  <si>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</si>
  <si>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</si>
  <si>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</si>
  <si>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</si>
  <si>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</si>
  <si>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</si>
  <si>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</si>
  <si>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</si>
  <si>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</si>
  <si>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</si>
  <si>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</si>
  <si>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</si>
  <si>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</si>
  <si>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</si>
  <si>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</si>
  <si>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</si>
  <si>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</si>
  <si>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</si>
  <si>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</si>
  <si>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</si>
  <si>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</si>
  <si>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</si>
  <si>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</si>
  <si>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</si>
  <si>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</si>
  <si>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</si>
  <si>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</si>
  <si>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</si>
  <si>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</si>
  <si>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</si>
  <si>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</si>
  <si>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</si>
  <si>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</si>
  <si>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</si>
  <si>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</si>
  <si>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</si>
  <si>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</si>
  <si>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</si>
  <si>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</si>
  <si>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</si>
  <si>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</si>
  <si>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</si>
  <si>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</si>
  <si>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</si>
  <si>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</si>
  <si>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</si>
  <si>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</si>
  <si>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</si>
  <si>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</si>
  <si>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</si>
  <si>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</si>
  <si>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</si>
  <si>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</si>
  <si>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</si>
  <si>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</si>
  <si>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</si>
  <si>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</si>
  <si>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</si>
  <si>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</si>
  <si>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</si>
  <si>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</si>
  <si>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</si>
  <si>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</si>
  <si>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</si>
  <si>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</si>
  <si>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</si>
  <si>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</si>
  <si>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</si>
  <si>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</si>
  <si>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</si>
  <si>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</si>
  <si>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</si>
  <si>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</si>
  <si>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</si>
  <si>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</si>
  <si>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</si>
  <si>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</si>
  <si>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</si>
  <si>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</si>
  <si>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</si>
  <si>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</si>
  <si>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</si>
  <si>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</si>
  <si>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</si>
  <si>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</si>
  <si>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</si>
  <si>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</si>
  <si>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</si>
  <si>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</si>
  <si>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</si>
  <si>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</si>
  <si>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</si>
  <si>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</si>
  <si>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</si>
  <si>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</si>
  <si>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</si>
  <si>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</si>
  <si>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</si>
  <si>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</si>
  <si>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</si>
  <si>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</si>
  <si>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</si>
  <si>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</si>
  <si>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</si>
  <si>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</si>
  <si>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</si>
  <si>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</si>
  <si>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</si>
  <si>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</si>
  <si>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</si>
  <si>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</si>
  <si>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</si>
  <si>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</si>
  <si>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</si>
  <si>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</si>
  <si>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</si>
  <si>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</si>
  <si>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</si>
  <si>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</si>
  <si>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</si>
  <si>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</si>
  <si>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</si>
  <si>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</si>
  <si>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</si>
  <si>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</si>
  <si>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</si>
  <si>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</si>
  <si>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</si>
  <si>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</si>
  <si>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</si>
  <si>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</si>
  <si>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</si>
  <si>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</si>
  <si>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</si>
  <si>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</si>
  <si>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</si>
  <si>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</si>
  <si>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</si>
  <si>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</si>
  <si>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</si>
  <si>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</si>
  <si>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</si>
  <si>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</si>
  <si>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</si>
  <si>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</si>
  <si>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</si>
  <si>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</si>
  <si>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</si>
  <si>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</si>
  <si>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</si>
  <si>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</si>
  <si>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</si>
  <si>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</si>
  <si>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</si>
  <si>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</si>
  <si>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</si>
  <si>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</si>
  <si>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</si>
  <si>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</si>
  <si>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</si>
  <si>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</si>
  <si>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</si>
  <si>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</si>
  <si>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</si>
  <si>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</si>
  <si>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</si>
  <si>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</si>
  <si>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</si>
  <si>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</si>
  <si>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</si>
  <si>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</si>
  <si>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</si>
  <si>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</si>
  <si>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</si>
  <si>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</si>
  <si>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</si>
  <si>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</si>
  <si>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</si>
  <si>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</si>
  <si>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</si>
  <si>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</si>
  <si>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</si>
  <si>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</si>
  <si>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</si>
  <si>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</si>
  <si>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</si>
  <si>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</si>
  <si>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</si>
  <si>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</si>
  <si>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</si>
  <si>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</si>
  <si>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</si>
  <si>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</si>
  <si>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</si>
  <si>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</si>
  <si>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</si>
  <si>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</si>
  <si>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</si>
  <si>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</si>
  <si>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</si>
  <si>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</si>
  <si>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</si>
  <si>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</si>
  <si>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</si>
  <si>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</si>
  <si>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</si>
  <si>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</si>
  <si>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</si>
  <si>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</si>
  <si>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</si>
  <si>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</si>
  <si>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</si>
  <si>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</si>
  <si>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</si>
  <si>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</si>
  <si>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</si>
  <si>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</si>
  <si>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</si>
  <si>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</si>
  <si>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</si>
  <si>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</si>
  <si>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</si>
  <si>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</si>
  <si>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</si>
  <si>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</si>
  <si>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</si>
  <si>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</si>
  <si>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</si>
  <si>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</si>
  <si>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</si>
  <si>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</si>
  <si>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</si>
  <si>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</si>
  <si>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</si>
  <si>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</si>
  <si>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</si>
  <si>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</si>
  <si>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</si>
  <si>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</si>
  <si>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</si>
  <si>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</si>
  <si>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</si>
  <si>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</si>
  <si>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</si>
  <si>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</si>
  <si>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</si>
  <si>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</si>
  <si>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</si>
  <si>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</si>
  <si>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</si>
  <si>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</si>
  <si>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</si>
  <si>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</si>
  <si>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</si>
  <si>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</si>
  <si>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</si>
  <si>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</si>
  <si>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</si>
  <si>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</si>
  <si>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</si>
  <si>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</si>
  <si>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</si>
  <si>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</si>
  <si>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</si>
  <si>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</si>
  <si>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</si>
  <si>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</si>
  <si>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</si>
  <si>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</si>
  <si>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</si>
  <si>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</si>
  <si>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</si>
  <si>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</si>
  <si>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</si>
  <si>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</si>
  <si>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</si>
  <si>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</si>
  <si>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</si>
  <si>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</si>
  <si>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</si>
  <si>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</si>
  <si>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</si>
  <si>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</si>
  <si>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</si>
  <si>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</si>
  <si>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</si>
  <si>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</si>
  <si>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</si>
  <si>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</si>
  <si>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</si>
  <si>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</si>
  <si>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</si>
  <si>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</si>
  <si>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</si>
  <si>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</si>
  <si>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</si>
  <si>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</si>
  <si>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</si>
  <si>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</si>
  <si>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</si>
  <si>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</si>
  <si>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</si>
  <si>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</si>
  <si>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</si>
  <si>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</si>
  <si>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</si>
  <si>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</si>
  <si>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</si>
  <si>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</si>
  <si>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</si>
  <si>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</si>
  <si>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</si>
  <si>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</si>
  <si>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</si>
  <si>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</si>
  <si>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</si>
  <si>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</si>
  <si>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</si>
  <si>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</si>
  <si>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</si>
  <si>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</si>
  <si>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</si>
  <si>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</si>
  <si>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</si>
  <si>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</si>
  <si>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</si>
  <si>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</si>
  <si>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</si>
  <si>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</si>
  <si>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</si>
  <si>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</si>
  <si>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</si>
  <si>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</si>
  <si>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</si>
  <si>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</si>
  <si>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</si>
  <si>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</si>
  <si>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</si>
  <si>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</si>
  <si>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</si>
  <si>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</si>
  <si>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</si>
  <si>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</si>
  <si>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</si>
  <si>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</si>
  <si>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</si>
  <si>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</si>
  <si>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</si>
  <si>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</si>
  <si>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</si>
  <si>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</si>
  <si>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</si>
  <si>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</si>
  <si>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</si>
  <si>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</si>
  <si>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</si>
  <si>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</si>
  <si>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</si>
  <si>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</si>
  <si>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</si>
  <si>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</si>
  <si>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</si>
  <si>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</si>
  <si>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</si>
  <si>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</si>
  <si>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</si>
  <si>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</si>
  <si>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</si>
  <si>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</si>
  <si>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</si>
  <si>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</si>
  <si>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</si>
  <si>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</si>
  <si>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</si>
  <si>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</si>
  <si>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</si>
  <si>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</si>
  <si>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</si>
  <si>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</si>
  <si>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</si>
  <si>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</si>
  <si>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</si>
  <si>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</si>
  <si>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</si>
  <si>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</si>
  <si>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</si>
  <si>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</si>
  <si>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</si>
  <si>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</si>
  <si>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</si>
  <si>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</si>
  <si>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</si>
  <si>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</si>
  <si>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</si>
  <si>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</si>
  <si>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</si>
  <si>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</si>
  <si>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</si>
  <si>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</si>
  <si>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</si>
  <si>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</si>
  <si>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</si>
  <si>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</si>
  <si>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</si>
  <si>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</si>
  <si>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</si>
  <si>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</si>
  <si>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</si>
  <si>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</si>
  <si>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</si>
  <si>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</si>
  <si>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</si>
  <si>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</si>
  <si>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</si>
  <si>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</si>
  <si>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</si>
  <si>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</si>
  <si>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</si>
  <si>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</si>
  <si>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</si>
  <si>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</si>
  <si>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</si>
  <si>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</si>
  <si>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</si>
  <si>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</si>
  <si>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</si>
  <si>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</si>
  <si>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</si>
  <si>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</si>
  <si>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</si>
  <si>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</si>
  <si>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</si>
  <si>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</si>
  <si>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</si>
  <si>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</si>
  <si>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</si>
  <si>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</si>
  <si>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</si>
  <si>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</si>
  <si>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</si>
  <si>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</si>
  <si>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</si>
  <si>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</si>
  <si>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</si>
  <si>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</si>
  <si>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</si>
  <si>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</si>
  <si>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</si>
  <si>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</si>
  <si>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</si>
  <si>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</si>
  <si>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</si>
  <si>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</si>
  <si>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</si>
  <si>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</si>
  <si>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</si>
  <si>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</si>
  <si>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</si>
  <si>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</si>
  <si>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</si>
  <si>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</si>
  <si>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</si>
  <si>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</si>
  <si>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</si>
  <si>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</si>
  <si>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</si>
  <si>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</si>
  <si>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</si>
  <si>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</si>
  <si>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</si>
  <si>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</si>
  <si>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</si>
  <si>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</si>
  <si>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</si>
  <si>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</si>
  <si>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</si>
  <si>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</si>
  <si>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</si>
  <si>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</si>
  <si>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</si>
  <si>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</si>
  <si>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</si>
  <si>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</si>
  <si>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</si>
  <si>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</si>
  <si>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</si>
  <si>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</si>
  <si>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</si>
  <si>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</si>
  <si>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</si>
  <si>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</si>
  <si>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</si>
  <si>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</si>
  <si>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</si>
  <si>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</si>
  <si>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</si>
  <si>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</si>
  <si>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</si>
  <si>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</si>
  <si>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</si>
  <si>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</si>
  <si>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</si>
  <si>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</si>
  <si>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</si>
  <si>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</si>
  <si>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</si>
  <si>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</si>
  <si>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</si>
  <si>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</si>
  <si>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</si>
  <si>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</si>
  <si>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</si>
  <si>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</si>
  <si>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</si>
  <si>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</si>
  <si>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</si>
  <si>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</si>
  <si>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</si>
  <si>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</si>
  <si>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</si>
  <si>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</si>
  <si>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</si>
  <si>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</si>
  <si>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</si>
  <si>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</si>
  <si>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</si>
  <si>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</si>
  <si>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</si>
  <si>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</si>
  <si>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</si>
  <si>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</si>
  <si>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</si>
  <si>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</si>
  <si>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</si>
  <si>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</si>
  <si>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</si>
  <si>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</si>
  <si>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</si>
  <si>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</si>
  <si>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</si>
  <si>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</si>
  <si>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</si>
  <si>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</si>
  <si>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</si>
  <si>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</si>
  <si>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</si>
  <si>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</si>
  <si>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</si>
  <si>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</si>
  <si>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</si>
  <si>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</si>
  <si>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</si>
  <si>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</si>
  <si>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</si>
  <si>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</si>
  <si>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</si>
  <si>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</si>
  <si>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</si>
  <si>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</si>
  <si>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</si>
  <si>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</si>
  <si>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</si>
  <si>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</si>
  <si>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</si>
  <si>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</si>
  <si>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</si>
  <si>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</si>
  <si>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</si>
  <si>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</si>
  <si>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</si>
  <si>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</si>
  <si>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</si>
  <si>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</si>
  <si>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</si>
  <si>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</si>
  <si>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</si>
  <si>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</si>
  <si>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</si>
  <si>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</si>
  <si>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</si>
  <si>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</si>
  <si>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</si>
  <si>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</si>
  <si>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</si>
  <si>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</si>
  <si>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</si>
  <si>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</si>
  <si>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</si>
  <si>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</si>
  <si>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</si>
  <si>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</si>
  <si>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</si>
  <si>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</si>
  <si>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</si>
  <si>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</si>
  <si>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</si>
  <si>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</si>
  <si>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</si>
  <si>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</si>
  <si>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</si>
  <si>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</si>
  <si>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</si>
  <si>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</si>
  <si>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</si>
  <si>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</si>
  <si>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</si>
  <si>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</si>
  <si>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</si>
  <si>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</si>
  <si>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</si>
  <si>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</si>
  <si>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</si>
  <si>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</si>
  <si>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</si>
  <si>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</si>
  <si>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</si>
  <si>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</si>
  <si>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</si>
  <si>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</si>
  <si>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</si>
  <si>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</si>
  <si>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</si>
  <si>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</si>
  <si>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</si>
  <si>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</si>
  <si>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</si>
  <si>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</si>
  <si>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</si>
  <si>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</si>
  <si>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</si>
  <si>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</si>
  <si>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</si>
  <si>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</si>
  <si>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</si>
  <si>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</si>
  <si>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</si>
  <si>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</si>
  <si>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</si>
  <si>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</si>
  <si>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</si>
  <si>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</si>
  <si>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</si>
  <si>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</si>
  <si>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</si>
  <si>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</si>
  <si>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</si>
  <si>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</si>
  <si>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</si>
  <si>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</si>
  <si>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</si>
  <si>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</si>
  <si>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</si>
  <si>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</si>
  <si>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</si>
  <si>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</si>
  <si>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</si>
  <si>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</si>
  <si>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</si>
  <si>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</si>
  <si>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</si>
  <si>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</si>
  <si>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</si>
  <si>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</si>
  <si>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</si>
  <si>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</si>
  <si>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</si>
  <si>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</si>
  <si>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</si>
  <si>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</si>
  <si>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</si>
  <si>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</si>
  <si>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</si>
  <si>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</si>
  <si>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</si>
  <si>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</si>
  <si>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</si>
  <si>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</si>
  <si>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</si>
  <si>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</si>
  <si>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</si>
  <si>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</si>
  <si>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</si>
  <si>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</si>
  <si>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</si>
  <si>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</si>
  <si>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</si>
  <si>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</si>
  <si>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</si>
  <si>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</si>
  <si>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</si>
  <si>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</si>
  <si>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</si>
  <si>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</si>
  <si>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</si>
  <si>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</si>
  <si>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</si>
  <si>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</si>
  <si>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</si>
  <si>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</si>
  <si>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</si>
  <si>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</si>
  <si>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</si>
  <si>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</si>
  <si>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</si>
  <si>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</si>
  <si>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</si>
  <si>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</si>
  <si>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</si>
  <si>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</si>
  <si>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</si>
  <si>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</si>
  <si>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</si>
  <si>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</si>
  <si>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</si>
  <si>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</si>
  <si>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</si>
  <si>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</si>
  <si>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</si>
  <si>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</si>
  <si>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</si>
  <si>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</si>
  <si>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</si>
  <si>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</si>
  <si>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</si>
  <si>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</si>
  <si>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</si>
  <si>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</si>
  <si>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</si>
  <si>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</si>
  <si>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</si>
  <si>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</si>
  <si>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</si>
  <si>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</si>
  <si>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</si>
  <si>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</si>
  <si>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</si>
  <si>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</si>
  <si>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</si>
  <si>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</si>
  <si>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</si>
  <si>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</si>
  <si>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</si>
  <si>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</si>
  <si>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</si>
  <si>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</si>
  <si>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</si>
  <si>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</si>
  <si>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</si>
  <si>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</si>
  <si>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</si>
  <si>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</si>
  <si>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</si>
  <si>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</si>
  <si>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</si>
  <si>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</si>
  <si>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</si>
  <si>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</si>
  <si>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</si>
  <si>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</si>
  <si>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</si>
  <si>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</si>
  <si>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</si>
  <si>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</si>
  <si>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</si>
  <si>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</si>
  <si>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</si>
  <si>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</si>
  <si>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</si>
  <si>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</si>
  <si>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</si>
  <si>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</si>
  <si>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</si>
  <si>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</si>
  <si>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</si>
  <si>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</si>
  <si>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</si>
  <si>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</si>
  <si>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</si>
  <si>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</si>
  <si>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</si>
  <si>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</si>
  <si>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</si>
  <si>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</si>
  <si>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</si>
  <si>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</si>
  <si>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</si>
  <si>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</si>
  <si>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</si>
  <si>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</si>
  <si>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</si>
  <si>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</si>
  <si>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</si>
  <si>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</si>
  <si>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</si>
  <si>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</si>
  <si>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</si>
  <si>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</si>
  <si>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</si>
  <si>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</si>
  <si>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</si>
  <si>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</si>
  <si>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</si>
  <si>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</si>
  <si>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</si>
  <si>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</si>
  <si>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</si>
  <si>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</si>
  <si>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</si>
  <si>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</si>
  <si>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</si>
  <si>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</si>
  <si>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</si>
  <si>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</si>
  <si>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</si>
  <si>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</si>
  <si>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</si>
  <si>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</si>
  <si>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</si>
  <si>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</si>
  <si>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</si>
  <si>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</si>
  <si>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</si>
  <si>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</si>
  <si>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</si>
  <si>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</si>
  <si>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</si>
  <si>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</si>
  <si>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</si>
  <si>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</si>
  <si>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</si>
  <si>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</si>
  <si>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</si>
  <si>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</si>
  <si>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</si>
  <si>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</si>
  <si>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</si>
  <si>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</si>
  <si>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</si>
  <si>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</si>
  <si>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</si>
  <si>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</si>
  <si>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</si>
  <si>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</si>
  <si>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</si>
  <si>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</si>
  <si>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</si>
  <si>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</si>
  <si>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</si>
  <si>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</si>
  <si>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</si>
  <si>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</si>
  <si>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</si>
  <si>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</si>
  <si>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</si>
  <si>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</si>
  <si>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</si>
  <si>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</si>
  <si>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</si>
  <si>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</si>
  <si>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</si>
  <si>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</si>
  <si>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</si>
  <si>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</si>
  <si>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</si>
  <si>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</si>
  <si>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</si>
  <si>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</si>
  <si>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</si>
  <si>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</si>
  <si>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</si>
  <si>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</si>
  <si>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</si>
  <si>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</si>
  <si>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</si>
  <si>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</si>
  <si>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</si>
  <si>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</si>
  <si>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</si>
  <si>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</si>
  <si>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</si>
  <si>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</si>
  <si>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</si>
  <si>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</si>
  <si>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</si>
  <si>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</si>
  <si>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</si>
  <si>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</si>
  <si>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</si>
  <si>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</si>
  <si>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</si>
  <si>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</si>
  <si>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</si>
  <si>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</si>
  <si>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</si>
  <si>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</si>
  <si>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</si>
  <si>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</si>
  <si>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</si>
  <si>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</si>
  <si>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</si>
  <si>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</si>
  <si>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</si>
  <si>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</si>
  <si>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</si>
  <si>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</si>
  <si>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</si>
  <si>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</si>
  <si>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</si>
  <si>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</si>
  <si>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</si>
  <si>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</si>
  <si>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</si>
  <si>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</si>
  <si>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</si>
  <si>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</si>
  <si>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</si>
  <si>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</si>
  <si>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</si>
  <si>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</si>
  <si>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</si>
  <si>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</si>
  <si>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</si>
  <si>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</si>
  <si>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</si>
  <si>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</si>
  <si>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</si>
  <si>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</si>
  <si>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</si>
  <si>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</si>
  <si>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</si>
  <si>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</si>
  <si>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</si>
  <si>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</si>
  <si>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</si>
  <si>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</si>
  <si>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</si>
  <si>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</si>
  <si>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</si>
  <si>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</si>
  <si>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</si>
  <si>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</si>
  <si>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</si>
  <si>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</si>
  <si>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</si>
  <si>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</si>
  <si>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</si>
  <si>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</si>
  <si>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</si>
  <si>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</si>
  <si>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</si>
  <si>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</si>
  <si>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</si>
  <si>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</si>
  <si>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</si>
  <si>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</si>
  <si>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</si>
  <si>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</si>
  <si>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</si>
  <si>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</si>
  <si>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</si>
  <si>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</si>
  <si>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</si>
  <si>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</si>
  <si>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</si>
  <si>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</si>
  <si>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</si>
  <si>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</si>
  <si>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</si>
  <si>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</si>
  <si>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</si>
  <si>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</si>
  <si>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</si>
  <si>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</si>
  <si>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</si>
  <si>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</si>
  <si>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</si>
  <si>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</si>
  <si>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</si>
  <si>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</si>
  <si>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</si>
  <si>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</si>
  <si>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</si>
  <si>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</si>
  <si>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</si>
  <si>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</si>
  <si>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</si>
  <si>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</si>
  <si>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</si>
  <si>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</si>
  <si>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</si>
  <si>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</si>
  <si>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</si>
  <si>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</si>
  <si>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</si>
  <si>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</si>
  <si>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</si>
  <si>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</si>
  <si>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</si>
  <si>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</si>
  <si>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</si>
  <si>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</si>
  <si>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</si>
  <si>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</si>
  <si>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</si>
  <si>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</si>
  <si>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</si>
  <si>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</si>
  <si>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</si>
  <si>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</si>
  <si>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</si>
  <si>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</si>
  <si>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</si>
  <si>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</si>
  <si>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</si>
  <si>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</si>
  <si>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</si>
  <si>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</si>
  <si>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</si>
  <si>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</si>
  <si>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</si>
  <si>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</si>
  <si>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</si>
  <si>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</si>
  <si>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</si>
  <si>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</si>
  <si>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</si>
  <si>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</si>
  <si>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</si>
  <si>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</si>
  <si>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</si>
  <si>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</si>
  <si>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</si>
  <si>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</si>
  <si>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</si>
  <si>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</si>
  <si>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</si>
  <si>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</si>
  <si>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</si>
  <si>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</si>
  <si>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</si>
  <si>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</si>
  <si>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</si>
  <si>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</si>
  <si>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</si>
  <si>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</si>
  <si>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</si>
  <si>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</si>
  <si>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</si>
  <si>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</si>
  <si>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</si>
  <si>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</si>
  <si>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</si>
  <si>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</si>
  <si>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</si>
  <si>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</si>
  <si>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</si>
  <si>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</si>
  <si>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</si>
  <si>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</si>
  <si>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</si>
  <si>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</si>
  <si>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</si>
  <si>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</si>
  <si>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</si>
  <si>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</si>
  <si>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</si>
  <si>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</si>
  <si>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</si>
  <si>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</si>
  <si>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</si>
  <si>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</si>
  <si>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</si>
  <si>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</si>
  <si>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</si>
  <si>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</si>
  <si>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</si>
  <si>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</si>
  <si>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</si>
  <si>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</si>
  <si>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</si>
  <si>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</si>
  <si>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</si>
  <si>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</si>
  <si>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</si>
  <si>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</si>
  <si>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</si>
  <si>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</si>
  <si>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</si>
  <si>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</si>
  <si>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</si>
  <si>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</si>
  <si>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</si>
  <si>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</si>
  <si>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</si>
  <si>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</si>
  <si>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</si>
  <si>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</si>
  <si>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</si>
  <si>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</si>
  <si>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</si>
  <si>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</si>
  <si>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</si>
  <si>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</si>
  <si>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</si>
  <si>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</si>
  <si>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</si>
  <si>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</si>
  <si>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</si>
  <si>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</si>
  <si>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</si>
  <si>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</si>
  <si>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</si>
  <si>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</si>
  <si>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</si>
  <si>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</si>
  <si>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</si>
  <si>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</si>
  <si>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</si>
  <si>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</si>
  <si>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</si>
  <si>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</si>
  <si>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</si>
  <si>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</si>
  <si>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</si>
  <si>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</si>
  <si>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</si>
  <si>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</si>
  <si>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</si>
  <si>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</si>
  <si>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</si>
  <si>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</si>
  <si>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</si>
  <si>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</si>
  <si>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</si>
  <si>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</si>
  <si>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</si>
  <si>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</si>
  <si>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</si>
  <si>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</si>
  <si>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</si>
  <si>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</si>
  <si>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</si>
  <si>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</si>
  <si>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</si>
  <si>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</si>
  <si>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</si>
  <si>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</si>
  <si>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</si>
  <si>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</si>
  <si>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</si>
  <si>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</si>
  <si>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</si>
  <si>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</si>
  <si>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</si>
  <si>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</si>
  <si>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</si>
  <si>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</si>
  <si>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</si>
  <si>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</si>
  <si>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</si>
  <si>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</si>
  <si>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</si>
  <si>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</si>
  <si>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</si>
  <si>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</si>
  <si>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</si>
  <si>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</si>
  <si>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</si>
  <si>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</si>
  <si>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</si>
  <si>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</si>
  <si>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</si>
  <si>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</si>
  <si>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</si>
  <si>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</si>
  <si>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</si>
  <si>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</si>
  <si>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</si>
  <si>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</si>
  <si>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</si>
  <si>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</si>
  <si>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</si>
  <si>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</si>
  <si>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</si>
  <si>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</si>
  <si>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</si>
  <si>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</si>
  <si>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</si>
  <si>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</si>
  <si>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</si>
  <si>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</si>
  <si>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</si>
  <si>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</si>
  <si>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</si>
  <si>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</si>
  <si>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</si>
  <si>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</si>
  <si>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</si>
  <si>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</si>
  <si>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</si>
  <si>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</si>
  <si>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</si>
  <si>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</si>
  <si>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</si>
  <si>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</si>
  <si>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</si>
  <si>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</si>
  <si>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</si>
  <si>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</si>
  <si>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</si>
  <si>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</si>
  <si>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</si>
  <si>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</si>
  <si>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</si>
  <si>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</si>
  <si>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</si>
  <si>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</si>
  <si>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</si>
  <si>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</si>
  <si>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</si>
  <si>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</si>
  <si>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</si>
  <si>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</si>
  <si>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</si>
  <si>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</si>
  <si>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</si>
  <si>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</si>
  <si>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</si>
  <si>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</si>
  <si>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</si>
  <si>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</si>
  <si>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</si>
  <si>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</si>
  <si>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</si>
  <si>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</si>
  <si>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</si>
  <si>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</si>
  <si>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</si>
  <si>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</si>
  <si>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</si>
  <si>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</si>
  <si>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</si>
  <si>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</si>
  <si>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</si>
  <si>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</si>
  <si>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</si>
  <si>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</si>
  <si>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</si>
  <si>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</si>
  <si>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</si>
  <si>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</si>
  <si>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</si>
  <si>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</si>
  <si>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</si>
  <si>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</si>
  <si>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</si>
  <si>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</si>
  <si>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</si>
  <si>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</si>
  <si>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</si>
  <si>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</si>
  <si>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</si>
  <si>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</si>
  <si>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</si>
  <si>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</si>
  <si>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</si>
  <si>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</si>
  <si>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</si>
  <si>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</si>
  <si>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</si>
  <si>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</si>
  <si>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</si>
  <si>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</si>
  <si>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</si>
  <si>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</si>
  <si>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</si>
  <si>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</si>
  <si>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</si>
  <si>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</si>
  <si>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</si>
  <si>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</si>
  <si>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</si>
  <si>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</si>
  <si>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</si>
  <si>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</si>
  <si>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</si>
  <si>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</si>
  <si>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</si>
  <si>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</si>
  <si>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</si>
  <si>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</si>
  <si>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</si>
  <si>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</si>
  <si>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</si>
  <si>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</si>
  <si>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</si>
  <si>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</si>
  <si>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</si>
  <si>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</si>
  <si>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</si>
  <si>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</si>
  <si>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</si>
  <si>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</si>
  <si>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</si>
  <si>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</si>
  <si>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</si>
  <si>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</si>
  <si>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</si>
  <si>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</si>
  <si>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</si>
  <si>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</si>
  <si>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</si>
  <si>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</si>
  <si>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</si>
  <si>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</si>
  <si>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</si>
  <si>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</si>
  <si>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</si>
  <si>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</si>
  <si>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</si>
  <si>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</si>
  <si>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</si>
  <si>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</si>
  <si>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</si>
  <si>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</si>
  <si>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</si>
  <si>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</si>
  <si>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</si>
  <si>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</si>
  <si>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</si>
  <si>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</si>
  <si>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</si>
  <si>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</si>
  <si>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</si>
  <si>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</si>
  <si>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</si>
  <si>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</si>
  <si>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</si>
  <si>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</si>
  <si>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</si>
  <si>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</si>
  <si>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</si>
  <si>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</si>
  <si>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</si>
  <si>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</si>
  <si>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</si>
  <si>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</si>
  <si>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</si>
  <si>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</si>
  <si>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</si>
  <si>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</si>
  <si>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</si>
  <si>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</si>
  <si>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</si>
  <si>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</si>
  <si>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</si>
  <si>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</si>
  <si>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</si>
  <si>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</si>
  <si>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</si>
  <si>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</si>
  <si>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</si>
  <si>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</si>
  <si>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</si>
  <si>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</si>
  <si>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</si>
  <si>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</si>
  <si>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</si>
  <si>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</si>
  <si>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</si>
  <si>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</si>
  <si>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</si>
  <si>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</si>
  <si>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</si>
  <si>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</si>
  <si>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</si>
  <si>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</si>
  <si>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</si>
  <si>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</si>
  <si>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</si>
  <si>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</si>
  <si>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</si>
  <si>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</si>
  <si>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</si>
  <si>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</si>
  <si>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</si>
  <si>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</si>
  <si>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</si>
  <si>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</si>
  <si>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</si>
  <si>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</si>
  <si>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</si>
  <si>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</si>
  <si>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</si>
  <si>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</si>
  <si>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</si>
  <si>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</si>
  <si>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</si>
  <si>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</si>
  <si>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</si>
  <si>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</si>
  <si>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</si>
  <si>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</si>
  <si>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</si>
  <si>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</si>
  <si>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</si>
  <si>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</si>
  <si>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</si>
  <si>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</si>
  <si>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</si>
  <si>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</si>
  <si>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</si>
  <si>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</si>
  <si>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</si>
  <si>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</si>
  <si>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</si>
  <si>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</si>
  <si>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</si>
  <si>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</si>
  <si>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</si>
  <si>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</si>
  <si>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</si>
  <si>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</si>
  <si>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</si>
  <si>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</si>
  <si>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</si>
  <si>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</si>
  <si>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</si>
  <si>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</si>
  <si>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</si>
  <si>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</si>
  <si>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</si>
  <si>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</si>
  <si>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</si>
  <si>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</si>
  <si>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</si>
  <si>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</si>
  <si>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</si>
  <si>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</si>
  <si>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</si>
  <si>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</si>
  <si>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</si>
  <si>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</si>
  <si>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</si>
  <si>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</si>
  <si>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</si>
  <si>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</si>
  <si>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</si>
  <si>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</si>
  <si>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</si>
  <si>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</si>
  <si>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</si>
  <si>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</si>
  <si>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</si>
  <si>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</si>
  <si>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</si>
  <si>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</si>
  <si>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</si>
  <si>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</si>
  <si>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</si>
  <si>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</si>
  <si>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</si>
  <si>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</si>
  <si>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</si>
  <si>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</si>
  <si>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</si>
  <si>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</si>
  <si>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</si>
  <si>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</si>
  <si>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</si>
  <si>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</si>
  <si>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</si>
  <si>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</si>
  <si>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</si>
  <si>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</si>
  <si>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</si>
  <si>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</si>
  <si>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</si>
  <si>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</si>
  <si>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</si>
  <si>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</si>
  <si>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</si>
  <si>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</si>
  <si>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</si>
  <si>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</si>
  <si>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</si>
  <si>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</si>
  <si>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</si>
  <si>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</si>
  <si>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</si>
  <si>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</si>
  <si>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</si>
  <si>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</si>
  <si>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</si>
  <si>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</si>
  <si>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</si>
  <si>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</si>
  <si>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</si>
  <si>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</si>
  <si>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</si>
  <si>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</si>
  <si>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</si>
  <si>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</si>
  <si>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</si>
  <si>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</si>
  <si>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</si>
  <si>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</si>
  <si>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</si>
  <si>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</si>
  <si>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</si>
  <si>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</si>
  <si>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</si>
  <si>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</si>
  <si>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</si>
  <si>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</si>
  <si>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</si>
  <si>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</si>
  <si>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</si>
  <si>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</si>
  <si>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</si>
  <si>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</si>
  <si>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</si>
  <si>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</si>
  <si>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</si>
  <si>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</si>
  <si>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</si>
  <si>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</si>
  <si>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</si>
  <si>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</si>
  <si>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</si>
  <si>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</si>
  <si>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</si>
  <si>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</si>
  <si>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</si>
  <si>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</si>
  <si>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</si>
  <si>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</si>
  <si>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</si>
  <si>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</si>
  <si>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</si>
  <si>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</si>
  <si>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</si>
  <si>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</si>
  <si>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</si>
  <si>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</si>
  <si>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</si>
  <si>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</si>
  <si>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</si>
  <si>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</si>
  <si>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</si>
  <si>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</si>
  <si>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</si>
  <si>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</si>
  <si>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</si>
  <si>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</si>
  <si>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</si>
  <si>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</si>
  <si>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</si>
  <si>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</si>
  <si>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</si>
  <si>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</si>
  <si>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</si>
  <si>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</si>
  <si>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</si>
  <si>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</si>
  <si>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</si>
  <si>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</si>
  <si>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</si>
  <si>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</si>
  <si>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</si>
  <si>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</si>
  <si>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</si>
  <si>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</si>
  <si>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</si>
  <si>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</si>
  <si>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</si>
  <si>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</si>
  <si>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</si>
  <si>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</si>
  <si>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</si>
  <si>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</si>
  <si>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</si>
  <si>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</si>
  <si>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</si>
  <si>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</si>
  <si>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</si>
  <si>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</si>
  <si>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</si>
  <si>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</si>
  <si>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</si>
  <si>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</si>
  <si>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</si>
  <si>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</si>
  <si>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</si>
  <si>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</si>
  <si>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</si>
  <si>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</si>
  <si>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</si>
  <si>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</si>
  <si>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</si>
  <si>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</si>
  <si>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</si>
  <si>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</si>
  <si>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</si>
  <si>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</si>
  <si>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</si>
  <si>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</si>
  <si>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</si>
  <si>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</si>
  <si>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</si>
  <si>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</si>
  <si>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</si>
  <si>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</si>
  <si>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</si>
  <si>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</si>
  <si>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</si>
  <si>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</si>
  <si>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</si>
  <si>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</si>
  <si>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</si>
  <si>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</si>
  <si>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</si>
  <si>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</si>
  <si>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</si>
  <si>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</si>
  <si>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</si>
  <si>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</si>
  <si>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</si>
  <si>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</si>
  <si>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</si>
  <si>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</si>
  <si>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</si>
  <si>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</si>
  <si>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</si>
  <si>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</si>
  <si>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</si>
  <si>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</si>
  <si>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</si>
  <si>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</si>
  <si>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</si>
  <si>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</si>
  <si>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</si>
  <si>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</si>
  <si>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</si>
  <si>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</si>
  <si>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</si>
  <si>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</si>
  <si>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</si>
  <si>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</si>
  <si>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</si>
  <si>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</si>
  <si>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</si>
  <si>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</si>
  <si>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</si>
  <si>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</si>
  <si>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</si>
  <si>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</si>
  <si>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</si>
  <si>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</si>
  <si>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</si>
  <si>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</si>
  <si>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</si>
  <si>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</si>
  <si>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</si>
  <si>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</si>
  <si>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</si>
  <si>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</si>
  <si>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</si>
  <si>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</si>
  <si>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</si>
  <si>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</si>
  <si>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</si>
  <si>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</si>
  <si>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</si>
  <si>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</si>
  <si>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</si>
  <si>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</si>
  <si>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</si>
  <si>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</si>
  <si>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</si>
  <si>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</si>
  <si>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</si>
  <si>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</si>
  <si>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</si>
  <si>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</si>
  <si>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</si>
  <si>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</si>
  <si>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</si>
  <si>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</si>
  <si>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</si>
  <si>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</si>
  <si>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</si>
  <si>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</si>
  <si>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</si>
  <si>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</si>
  <si>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</si>
  <si>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</si>
  <si>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</si>
  <si>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</si>
  <si>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</si>
  <si>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</si>
  <si>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</si>
  <si>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</si>
  <si>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</si>
  <si>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</si>
  <si>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</si>
  <si>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</si>
  <si>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</si>
  <si>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</si>
  <si>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</si>
  <si>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</si>
  <si>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</si>
  <si>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</si>
  <si>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</si>
  <si>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</si>
  <si>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</si>
  <si>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</si>
  <si>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</si>
  <si>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</si>
  <si>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</si>
  <si>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</si>
  <si>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</si>
  <si>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</si>
  <si>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</si>
  <si>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</si>
  <si>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</si>
  <si>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</si>
  <si>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</si>
  <si>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</si>
  <si>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</si>
  <si>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</si>
  <si>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</si>
  <si>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</si>
  <si>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</si>
  <si>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</si>
  <si>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</si>
  <si>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</si>
  <si>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</si>
  <si>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</si>
  <si>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</si>
  <si>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</si>
  <si>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</si>
  <si>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</si>
  <si>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</si>
  <si>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</si>
  <si>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</si>
  <si>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</si>
  <si>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</si>
  <si>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</si>
  <si>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</si>
  <si>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</si>
  <si>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</si>
  <si>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</si>
  <si>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</si>
  <si>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</si>
  <si>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</si>
  <si>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</si>
  <si>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</si>
  <si>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</si>
  <si>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</si>
  <si>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</si>
  <si>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</si>
  <si>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</si>
  <si>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</si>
  <si>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</si>
  <si>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</si>
  <si>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</si>
  <si>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</si>
  <si>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</si>
  <si>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</si>
  <si>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</si>
  <si>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</si>
  <si>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</si>
  <si>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</si>
  <si>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</si>
  <si>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</si>
  <si>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</si>
  <si>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</si>
  <si>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</si>
  <si>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</si>
  <si>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</si>
  <si>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</si>
  <si>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</si>
  <si>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</si>
  <si>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</si>
  <si>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</si>
  <si>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</si>
  <si>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</si>
  <si>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</si>
  <si>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</si>
  <si>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</si>
  <si>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</si>
  <si>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</si>
  <si>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</si>
  <si>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</si>
  <si>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</si>
  <si>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</si>
  <si>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</si>
  <si>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</si>
  <si>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</si>
  <si>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</si>
  <si>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</si>
  <si>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</si>
  <si>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</si>
  <si>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</si>
  <si>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</si>
  <si>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</si>
  <si>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</si>
  <si>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</si>
  <si>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</si>
  <si>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</si>
  <si>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</si>
  <si>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</si>
  <si>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</si>
  <si>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</si>
  <si>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</si>
  <si>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</si>
  <si>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</si>
  <si>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</si>
  <si>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</si>
  <si>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</si>
  <si>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</si>
  <si>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</si>
  <si>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</si>
  <si>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</si>
  <si>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</si>
  <si>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</si>
  <si>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</si>
  <si>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</si>
  <si>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</si>
  <si>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</si>
  <si>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</si>
  <si>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</si>
  <si>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</si>
  <si>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</si>
  <si>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</si>
  <si>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</si>
  <si>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</si>
  <si>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</si>
  <si>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</si>
  <si>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</si>
  <si>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</si>
  <si>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</si>
  <si>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</si>
  <si>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</si>
  <si>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</si>
  <si>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</si>
  <si>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</si>
  <si>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</si>
  <si>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</si>
  <si>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</si>
  <si>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</si>
  <si>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</si>
  <si>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</si>
  <si>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</si>
  <si>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</si>
  <si>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</si>
  <si>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</si>
  <si>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</si>
  <si>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</si>
  <si>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</si>
  <si>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</si>
  <si>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</si>
  <si>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</si>
  <si>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</si>
  <si>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</si>
  <si>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</si>
  <si>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</si>
  <si>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</si>
  <si>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</si>
  <si>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</si>
  <si>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</si>
  <si>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</si>
  <si>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</si>
  <si>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</si>
  <si>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</si>
  <si>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</si>
  <si>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</si>
  <si>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</si>
  <si>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</si>
  <si>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</si>
  <si>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</si>
  <si>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</si>
  <si>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</si>
  <si>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</si>
  <si>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</si>
  <si>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</si>
  <si>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</si>
  <si>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</si>
  <si>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</si>
  <si>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</si>
  <si>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</si>
  <si>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</si>
  <si>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</si>
  <si>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</si>
  <si>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</si>
  <si>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</si>
  <si>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</si>
  <si>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</si>
  <si>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</si>
  <si>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</si>
  <si>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</si>
  <si>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</si>
  <si>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</si>
  <si>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</si>
  <si>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</si>
  <si>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</si>
  <si>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</si>
  <si>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</si>
  <si>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</si>
  <si>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</si>
  <si>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</si>
  <si>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</si>
  <si>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</si>
  <si>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</si>
  <si>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</si>
  <si>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</si>
  <si>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</si>
  <si>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</si>
  <si>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</si>
  <si>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</si>
  <si>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</si>
  <si>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</si>
  <si>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</si>
  <si>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</si>
  <si>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</si>
  <si>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</si>
  <si>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</si>
  <si>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</si>
  <si>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</si>
  <si>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</si>
  <si>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</si>
  <si>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</si>
  <si>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</si>
  <si>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</si>
  <si>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</si>
  <si>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</si>
  <si>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</si>
  <si>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</si>
  <si>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</si>
  <si>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</si>
  <si>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</si>
  <si>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</si>
  <si>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</si>
  <si>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</si>
  <si>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</si>
  <si>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</si>
  <si>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</si>
  <si>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</si>
  <si>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</si>
  <si>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</si>
  <si>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</si>
  <si>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</si>
  <si>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</si>
  <si>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</si>
  <si>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</si>
  <si>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</si>
  <si>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</si>
  <si>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</si>
  <si>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</si>
  <si>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</si>
  <si>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</si>
  <si>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</si>
  <si>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</si>
  <si>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</si>
  <si>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</si>
  <si>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</si>
  <si>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</si>
  <si>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</si>
  <si>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</si>
  <si>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</si>
  <si>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</si>
  <si>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</si>
  <si>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</si>
  <si>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</si>
  <si>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</si>
  <si>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</si>
  <si>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</si>
  <si>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</si>
  <si>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</si>
  <si>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</si>
  <si>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</si>
  <si>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</si>
  <si>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</si>
  <si>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</si>
  <si>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</si>
  <si>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</si>
  <si>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</si>
  <si>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</si>
  <si>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</si>
  <si>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</si>
  <si>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</si>
  <si>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</si>
  <si>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</si>
  <si>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</si>
  <si>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</si>
  <si>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</si>
  <si>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</si>
  <si>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</si>
  <si>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</si>
  <si>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</si>
  <si>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</si>
  <si>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</si>
  <si>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</si>
  <si>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</si>
  <si>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</si>
  <si>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</si>
  <si>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</si>
  <si>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</si>
  <si>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</si>
  <si>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</si>
  <si>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</si>
  <si>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</si>
  <si>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</si>
  <si>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</si>
  <si>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</si>
  <si>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</si>
  <si>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</si>
  <si>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</si>
  <si>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</si>
  <si>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</si>
  <si>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</si>
  <si>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</si>
  <si>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</si>
  <si>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</si>
  <si>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</si>
  <si>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</si>
  <si>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</si>
  <si>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</si>
  <si>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</si>
  <si>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</si>
  <si>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</si>
  <si>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</si>
  <si>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</si>
  <si>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</si>
  <si>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</si>
  <si>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</si>
  <si>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</si>
  <si>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</si>
  <si>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</si>
  <si>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</si>
  <si>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</si>
  <si>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</si>
  <si>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</si>
  <si>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</si>
  <si>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</si>
  <si>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</si>
  <si>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</si>
  <si>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</si>
  <si>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</si>
  <si>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</si>
  <si>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</si>
  <si>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</si>
  <si>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</si>
  <si>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</si>
  <si>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</si>
  <si>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</si>
  <si>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</si>
  <si>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</si>
  <si>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</si>
  <si>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</si>
  <si>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</si>
  <si>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</si>
  <si>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</si>
  <si>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</si>
  <si>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</si>
  <si>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</si>
  <si>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</si>
  <si>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</si>
  <si>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</si>
  <si>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</si>
  <si>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</si>
  <si>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</si>
  <si>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</si>
  <si>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</si>
  <si>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</si>
  <si>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</si>
  <si>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</si>
  <si>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</si>
  <si>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</si>
  <si>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</si>
  <si>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</si>
  <si>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</si>
  <si>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</si>
  <si>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</si>
  <si>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</si>
  <si>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</si>
  <si>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</si>
  <si>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</si>
  <si>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</si>
  <si>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</si>
  <si>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</si>
  <si>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</si>
  <si>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</si>
  <si>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</si>
  <si>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</si>
  <si>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</si>
  <si>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</si>
  <si>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</si>
  <si>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</si>
  <si>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</si>
  <si>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</si>
  <si>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</si>
  <si>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</si>
  <si>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</si>
  <si>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</si>
  <si>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</si>
  <si>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</si>
  <si>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</si>
  <si>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</si>
  <si>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</si>
  <si>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</si>
  <si>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</si>
  <si>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</si>
  <si>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</si>
  <si>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</si>
  <si>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</si>
  <si>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</si>
  <si>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</si>
  <si>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</si>
  <si>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</si>
  <si>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</si>
  <si>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</si>
  <si>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</si>
  <si>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</si>
  <si>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</si>
  <si>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</si>
  <si>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</si>
  <si>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</si>
  <si>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</si>
  <si>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</si>
  <si>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</si>
  <si>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</si>
  <si>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</si>
  <si>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</si>
  <si>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</si>
  <si>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</si>
  <si>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</si>
  <si>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</si>
  <si>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</si>
  <si>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</si>
  <si>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</si>
  <si>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</si>
  <si>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</si>
  <si>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</si>
  <si>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</si>
  <si>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</si>
  <si>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</si>
  <si>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</si>
  <si>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</si>
  <si>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</si>
  <si>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</si>
  <si>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</si>
  <si>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</si>
  <si>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</si>
  <si>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</si>
  <si>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</si>
  <si>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</si>
  <si>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</si>
  <si>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</si>
  <si>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</si>
  <si>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</si>
  <si>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</si>
  <si>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</si>
  <si>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</si>
  <si>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</si>
  <si>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</si>
  <si>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</si>
  <si>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</si>
  <si>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</si>
  <si>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</si>
  <si>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</si>
  <si>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</si>
  <si>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</si>
  <si>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</si>
  <si>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</si>
  <si>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</si>
  <si>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</si>
  <si>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</si>
  <si>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</si>
  <si>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</si>
  <si>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</si>
  <si>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</si>
  <si>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</si>
  <si>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</si>
  <si>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</si>
  <si>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</si>
  <si>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</si>
  <si>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</si>
  <si>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</si>
  <si>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</si>
  <si>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</si>
  <si>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</si>
  <si>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</si>
  <si>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</si>
  <si>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</si>
  <si>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</si>
  <si>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</si>
  <si>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</si>
  <si>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</si>
  <si>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</si>
  <si>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</si>
  <si>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</si>
  <si>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</si>
  <si>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</si>
  <si>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</si>
  <si>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</si>
  <si>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</si>
  <si>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</si>
  <si>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</si>
  <si>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</si>
  <si>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</si>
  <si>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</si>
  <si>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</si>
  <si>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</si>
  <si>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</si>
  <si>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</si>
  <si>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</si>
  <si>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</si>
  <si>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</si>
  <si>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</si>
  <si>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</si>
  <si>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</si>
  <si>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</si>
  <si>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</si>
  <si>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</si>
  <si>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</si>
  <si>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</si>
  <si>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</si>
  <si>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</si>
  <si>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</si>
  <si>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</si>
  <si>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</si>
  <si>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</si>
  <si>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</si>
  <si>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</si>
  <si>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</si>
  <si>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</si>
  <si>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</si>
  <si>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</si>
  <si>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</si>
  <si>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</si>
  <si>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</si>
  <si>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</si>
  <si>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</si>
  <si>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</si>
  <si>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</si>
  <si>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</si>
  <si>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</si>
  <si>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</si>
  <si>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</si>
  <si>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</si>
  <si>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</si>
  <si>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</si>
  <si>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</si>
  <si>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</si>
  <si>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</si>
  <si>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</si>
  <si>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</si>
  <si>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</si>
  <si>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</si>
  <si>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</si>
  <si>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</si>
  <si>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</si>
  <si>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</si>
  <si>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</si>
  <si>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</si>
  <si>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</si>
  <si>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</si>
  <si>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</si>
  <si>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</si>
  <si>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</si>
  <si>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</si>
  <si>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</si>
  <si>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</si>
  <si>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</si>
  <si>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</si>
  <si>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</si>
  <si>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</si>
  <si>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</si>
  <si>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</si>
  <si>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</si>
  <si>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</si>
  <si>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</si>
  <si>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</si>
  <si>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</si>
  <si>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</si>
  <si>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</si>
  <si>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</si>
  <si>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</si>
  <si>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</si>
  <si>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</si>
  <si>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</si>
  <si>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</si>
  <si>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</si>
  <si>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</si>
  <si>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</si>
  <si>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</si>
  <si>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</si>
  <si>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</si>
  <si>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</si>
  <si>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</si>
  <si>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</si>
  <si>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</si>
  <si>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</si>
  <si>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</si>
  <si>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</si>
  <si>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</si>
  <si>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</si>
  <si>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</si>
  <si>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</si>
  <si>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</si>
  <si>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</si>
  <si>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</si>
  <si>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</si>
  <si>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</si>
  <si>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</si>
  <si>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</si>
  <si>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</si>
  <si>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</si>
  <si>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</si>
  <si>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</si>
  <si>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</si>
  <si>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</si>
  <si>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</si>
  <si>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</si>
  <si>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</si>
  <si>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</si>
  <si>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</si>
  <si>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</si>
  <si>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</si>
  <si>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</si>
  <si>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</si>
  <si>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</si>
  <si>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</si>
  <si>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</si>
  <si>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</si>
  <si>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</si>
  <si>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</si>
  <si>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</si>
  <si>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</si>
  <si>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</si>
  <si>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</si>
  <si>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</si>
  <si>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</si>
  <si>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</si>
  <si>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</si>
  <si>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</si>
  <si>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</si>
  <si>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</si>
  <si>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</si>
  <si>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</si>
  <si>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</si>
  <si>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</si>
  <si>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</si>
  <si>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</si>
  <si>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</si>
  <si>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</si>
  <si>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</si>
  <si>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</si>
  <si>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</si>
  <si>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</si>
  <si>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</si>
  <si>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</si>
  <si>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</si>
  <si>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</si>
  <si>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</si>
  <si>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</si>
  <si>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</si>
  <si>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</si>
  <si>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</si>
  <si>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</si>
  <si>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</si>
  <si>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</si>
  <si>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</si>
  <si>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</si>
  <si>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</si>
  <si>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</si>
  <si>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</si>
  <si>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</si>
  <si>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</si>
  <si>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</si>
  <si>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</si>
  <si>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</si>
  <si>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</si>
  <si>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</si>
  <si>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</si>
  <si>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</si>
  <si>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</si>
  <si>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</si>
  <si>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</si>
  <si>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</si>
  <si>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</si>
  <si>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</si>
  <si>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</si>
  <si>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</si>
  <si>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</si>
  <si>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</si>
  <si>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</si>
  <si>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</si>
  <si>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</si>
  <si>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</si>
  <si>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</si>
  <si>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</si>
  <si>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</si>
  <si>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</si>
  <si>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</si>
  <si>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</si>
  <si>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</si>
  <si>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</si>
  <si>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</si>
  <si>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</si>
  <si>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</si>
  <si>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</si>
  <si>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</si>
  <si>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</si>
  <si>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</si>
  <si>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</si>
  <si>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</si>
  <si>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</si>
  <si>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</si>
  <si>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</si>
  <si>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</si>
  <si>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</si>
  <si>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</si>
  <si>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</si>
  <si>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</si>
  <si>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</si>
  <si>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</si>
  <si>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</si>
  <si>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</si>
  <si>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</si>
  <si>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</si>
  <si>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</si>
  <si>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</si>
  <si>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</si>
  <si>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</si>
  <si>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</si>
  <si>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</si>
  <si>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</si>
  <si>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</si>
  <si>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</si>
  <si>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</si>
  <si>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</si>
  <si>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</si>
  <si>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</si>
  <si>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</si>
  <si>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</si>
  <si>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</si>
  <si>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</si>
  <si>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</si>
  <si>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</si>
  <si>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</si>
  <si>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</si>
  <si>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</si>
  <si>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</si>
  <si>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</si>
  <si>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</si>
  <si>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</si>
  <si>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</si>
  <si>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</si>
  <si>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</si>
  <si>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</si>
  <si>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</si>
  <si>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</si>
  <si>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</si>
  <si>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</si>
  <si>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</si>
  <si>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</si>
  <si>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</si>
  <si>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</si>
  <si>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</si>
  <si>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</si>
  <si>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</si>
  <si>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</si>
  <si>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</si>
  <si>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</si>
  <si>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</si>
  <si>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</si>
  <si>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</si>
  <si>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</si>
  <si>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</si>
  <si>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</si>
  <si>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</si>
  <si>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</si>
  <si>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</si>
  <si>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</si>
  <si>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</si>
  <si>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</si>
  <si>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</si>
  <si>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</si>
  <si>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</si>
  <si>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</si>
  <si>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</si>
  <si>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</si>
  <si>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</si>
  <si>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</si>
  <si>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</si>
  <si>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</si>
  <si>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</si>
  <si>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</si>
  <si>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</si>
  <si>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</si>
  <si>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</si>
  <si>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</si>
  <si>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</si>
  <si>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</si>
  <si>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</si>
  <si>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</si>
  <si>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</si>
  <si>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</si>
  <si>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</si>
  <si>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</si>
  <si>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</si>
  <si>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</si>
  <si>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</si>
  <si>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</si>
  <si>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</si>
  <si>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</si>
  <si>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</si>
  <si>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</si>
  <si>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</si>
  <si>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</si>
  <si>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</si>
  <si>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</si>
  <si>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</si>
  <si>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</si>
  <si>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</si>
  <si>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</si>
  <si>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</si>
  <si>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</si>
  <si>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</si>
  <si>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</si>
  <si>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</si>
  <si>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</si>
  <si>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</si>
  <si>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</si>
  <si>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</si>
  <si>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</si>
  <si>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</si>
  <si>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</si>
  <si>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</si>
  <si>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</si>
  <si>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</si>
  <si>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</si>
  <si>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</si>
  <si>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</si>
  <si>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</si>
  <si>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</si>
  <si>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</si>
  <si>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</si>
  <si>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</si>
  <si>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</si>
  <si>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</si>
  <si>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</si>
  <si>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</si>
  <si>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</si>
  <si>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</si>
  <si>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</si>
  <si>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</si>
  <si>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</si>
  <si>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</si>
  <si>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</si>
  <si>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</si>
  <si>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</si>
  <si>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</si>
  <si>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</si>
  <si>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</si>
  <si>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</si>
  <si>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</si>
  <si>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</si>
  <si>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</si>
  <si>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</si>
  <si>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</si>
  <si>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</si>
  <si>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</si>
  <si>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</si>
  <si>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</si>
  <si>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</si>
  <si>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</si>
  <si>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</si>
  <si>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</si>
  <si>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</si>
  <si>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</si>
  <si>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</si>
  <si>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</si>
  <si>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</si>
  <si>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</si>
  <si>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</si>
  <si>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</si>
  <si>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</si>
  <si>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</si>
  <si>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</si>
  <si>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</si>
  <si>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</si>
  <si>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</si>
  <si>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</si>
  <si>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</si>
  <si>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</si>
  <si>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</si>
  <si>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</si>
  <si>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</si>
  <si>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</si>
  <si>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</si>
  <si>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</si>
  <si>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</si>
  <si>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</si>
  <si>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</si>
  <si>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</si>
  <si>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</si>
  <si>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</si>
  <si>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</si>
  <si>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</si>
  <si>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</si>
  <si>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</si>
  <si>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</si>
  <si>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</si>
  <si>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</si>
  <si>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</si>
  <si>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</si>
  <si>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</si>
  <si>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</si>
  <si>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</si>
  <si>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</si>
  <si>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</si>
  <si>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</si>
  <si>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</si>
  <si>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</si>
  <si>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</si>
  <si>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</si>
  <si>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</si>
  <si>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</si>
  <si>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</si>
  <si>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</si>
  <si>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</si>
  <si>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</si>
  <si>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</si>
  <si>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</si>
  <si>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</si>
  <si>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</si>
  <si>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</si>
  <si>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</si>
  <si>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</si>
  <si>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</si>
  <si>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</si>
  <si>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</si>
  <si>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</si>
  <si>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</si>
  <si>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</si>
  <si>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</si>
  <si>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</si>
  <si>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</si>
  <si>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</si>
  <si>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</si>
  <si>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</si>
  <si>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</si>
  <si>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</si>
  <si>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</si>
  <si>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</si>
  <si>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</si>
  <si>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</si>
  <si>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</si>
  <si>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</si>
  <si>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</si>
  <si>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</si>
  <si>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</si>
  <si>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</si>
  <si>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</si>
  <si>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</si>
  <si>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</si>
  <si>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</si>
  <si>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</si>
  <si>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</si>
  <si>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</si>
  <si>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</si>
  <si>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</si>
  <si>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</si>
  <si>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</si>
  <si>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</si>
  <si>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</si>
  <si>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</si>
  <si>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</si>
  <si>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</si>
  <si>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</si>
  <si>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</si>
  <si>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</si>
  <si>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</si>
  <si>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</si>
  <si>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</si>
  <si>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</si>
  <si>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</si>
  <si>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</si>
  <si>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</si>
  <si>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</si>
  <si>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</si>
  <si>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</si>
  <si>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</si>
  <si>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</si>
  <si>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</si>
  <si>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</si>
  <si>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</si>
  <si>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</si>
  <si>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</si>
  <si>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</si>
  <si>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</si>
  <si>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</si>
  <si>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</si>
  <si>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</si>
  <si>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</si>
  <si>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</si>
  <si>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</si>
  <si>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</si>
  <si>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</si>
  <si>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</si>
  <si>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</si>
  <si>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</si>
  <si>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</si>
  <si>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</si>
  <si>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</si>
  <si>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</si>
  <si>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</si>
  <si>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</si>
  <si>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</si>
  <si>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</si>
  <si>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</si>
  <si>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</si>
  <si>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</si>
  <si>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</si>
  <si>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</si>
  <si>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</si>
  <si>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</si>
  <si>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</si>
  <si>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</si>
  <si>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</si>
  <si>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</si>
  <si>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</si>
  <si>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</si>
  <si>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</si>
  <si>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</si>
  <si>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</si>
  <si>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</si>
  <si>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</si>
  <si>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</si>
  <si>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</si>
  <si>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</si>
  <si>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</si>
  <si>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</si>
  <si>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</si>
  <si>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</si>
  <si>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</si>
  <si>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</si>
  <si>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</si>
  <si>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</si>
  <si>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</si>
  <si>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</si>
  <si>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</si>
  <si>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</si>
  <si>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</si>
  <si>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</si>
  <si>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</si>
  <si>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</si>
  <si>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</si>
  <si>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</si>
  <si>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</si>
  <si>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</si>
  <si>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</si>
  <si>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</si>
  <si>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</si>
  <si>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</si>
  <si>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</si>
  <si>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</si>
  <si>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</si>
  <si>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</si>
  <si>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</si>
  <si>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</si>
  <si>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</si>
  <si>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</si>
  <si>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</si>
  <si>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</si>
  <si>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</si>
  <si>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</si>
  <si>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</si>
  <si>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</si>
  <si>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</si>
  <si>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</si>
  <si>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</si>
  <si>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</si>
  <si>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</si>
  <si>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</si>
  <si>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</si>
  <si>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</si>
  <si>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</si>
  <si>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</si>
  <si>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</si>
  <si>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</si>
  <si>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</si>
  <si>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</si>
  <si>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</si>
  <si>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</si>
  <si>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</si>
  <si>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</si>
  <si>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</si>
  <si>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</si>
  <si>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</si>
  <si>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</si>
  <si>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</si>
  <si>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</si>
  <si>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</si>
  <si>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</si>
  <si>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</si>
  <si>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</si>
  <si>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</si>
  <si>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</si>
  <si>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</si>
  <si>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</si>
  <si>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</si>
  <si>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</si>
  <si>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</si>
  <si>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</si>
  <si>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</si>
  <si>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</si>
  <si>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</si>
  <si>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</si>
  <si>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</si>
  <si>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</si>
  <si>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</si>
  <si>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</si>
  <si>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</si>
  <si>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</si>
  <si>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</si>
  <si>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</si>
  <si>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</si>
  <si>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</si>
  <si>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</si>
  <si>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</si>
  <si>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</si>
  <si>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</si>
  <si>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</si>
  <si>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</si>
  <si>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</si>
  <si>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</si>
  <si>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</si>
  <si>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</si>
  <si>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</si>
  <si>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</si>
  <si>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</si>
  <si>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</si>
  <si>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</si>
  <si>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</si>
  <si>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</si>
  <si>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</si>
  <si>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</si>
  <si>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</si>
  <si>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</si>
  <si>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</si>
  <si>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</si>
  <si>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</si>
  <si>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</si>
  <si>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</si>
  <si>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</si>
  <si>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</si>
  <si>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</si>
  <si>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</si>
  <si>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</si>
  <si>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</si>
  <si>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</si>
  <si>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</si>
  <si>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</si>
  <si>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</si>
  <si>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</si>
  <si>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</si>
  <si>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</si>
  <si>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</si>
  <si>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</si>
  <si>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</si>
  <si>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</si>
  <si>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</si>
  <si>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</si>
  <si>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</si>
  <si>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</si>
  <si>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</si>
  <si>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</si>
  <si>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</si>
  <si>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</si>
  <si>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</si>
  <si>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</si>
  <si>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</si>
  <si>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</si>
  <si>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</si>
  <si>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</si>
  <si>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</si>
  <si>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</si>
  <si>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</si>
  <si>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</si>
  <si>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</si>
  <si>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</si>
  <si>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</si>
  <si>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</si>
  <si>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</si>
  <si>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</si>
  <si>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</si>
  <si>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</si>
  <si>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</si>
  <si>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</si>
  <si>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</si>
  <si>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</si>
  <si>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</si>
  <si>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</si>
  <si>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</si>
  <si>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</si>
  <si>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</si>
  <si>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</si>
  <si>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</si>
  <si>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</si>
  <si>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</si>
  <si>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</si>
  <si>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</si>
  <si>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</si>
  <si>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</si>
  <si>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</si>
  <si>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</si>
  <si>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</si>
  <si>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</si>
  <si>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</si>
  <si>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</si>
  <si>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</si>
  <si>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</si>
  <si>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</si>
  <si>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</si>
  <si>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</si>
  <si>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</si>
  <si>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</si>
  <si>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</si>
  <si>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</si>
  <si>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</si>
  <si>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</si>
  <si>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</si>
  <si>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</si>
  <si>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</si>
  <si>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</si>
  <si>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</si>
  <si>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</si>
  <si>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</si>
  <si>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</si>
  <si>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</si>
  <si>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</si>
  <si>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</si>
  <si>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</si>
  <si>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</si>
  <si>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</si>
  <si>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</si>
  <si>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</si>
  <si>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</si>
  <si>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</si>
  <si>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</si>
  <si>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</si>
  <si>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</si>
  <si>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</si>
  <si>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</si>
  <si>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</si>
  <si>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</si>
  <si>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</si>
  <si>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</si>
  <si>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</si>
  <si>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</si>
  <si>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</si>
  <si>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</si>
  <si>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</si>
  <si>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</si>
  <si>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</si>
  <si>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</si>
  <si>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</si>
  <si>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</si>
  <si>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</si>
  <si>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</si>
  <si>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</si>
  <si>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</si>
  <si>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</si>
  <si>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</si>
  <si>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</si>
  <si>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</si>
  <si>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</si>
  <si>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</si>
  <si>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</si>
  <si>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</si>
  <si>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</si>
  <si>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</si>
  <si>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</si>
  <si>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</si>
  <si>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</si>
  <si>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</si>
  <si>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</si>
  <si>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</si>
  <si>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</si>
  <si>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</si>
  <si>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</si>
  <si>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</si>
  <si>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</si>
  <si>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</si>
  <si>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</si>
  <si>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</si>
  <si>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</si>
  <si>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</si>
  <si>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</si>
  <si>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</si>
  <si>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</si>
  <si>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</si>
  <si>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</si>
  <si>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</si>
  <si>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</si>
  <si>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</si>
  <si>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</si>
  <si>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</si>
  <si>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</si>
  <si>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</si>
  <si>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</si>
  <si>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</si>
  <si>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</si>
  <si>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</si>
  <si>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</si>
  <si>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</si>
  <si>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</si>
  <si>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</si>
  <si>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</si>
  <si>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</si>
  <si>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</si>
  <si>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</si>
  <si>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</si>
  <si>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</si>
  <si>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</si>
  <si>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</si>
  <si>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</si>
  <si>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</si>
  <si>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</si>
  <si>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</si>
  <si>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</si>
  <si>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</si>
  <si>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</si>
  <si>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</si>
  <si>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</si>
  <si>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</si>
  <si>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</si>
  <si>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</si>
  <si>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</si>
  <si>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</si>
  <si>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</si>
  <si>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</si>
  <si>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</si>
  <si>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</si>
  <si>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</si>
  <si>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</si>
  <si>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</si>
  <si>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</si>
  <si>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</si>
  <si>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</si>
  <si>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</si>
  <si>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</si>
  <si>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</si>
  <si>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</si>
  <si>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</si>
  <si>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</si>
  <si>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</si>
  <si>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</si>
  <si>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</si>
  <si>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</si>
  <si>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</si>
  <si>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</si>
  <si>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</si>
  <si>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</si>
  <si>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</si>
  <si>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</si>
  <si>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</si>
  <si>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</si>
  <si>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</si>
  <si>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</si>
  <si>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</si>
  <si>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</si>
  <si>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</si>
  <si>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</si>
  <si>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</si>
  <si>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</si>
  <si>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</si>
  <si>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</si>
  <si>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</si>
  <si>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</si>
  <si>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</si>
  <si>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</si>
  <si>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</si>
  <si>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</si>
  <si>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</si>
  <si>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</si>
  <si>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</si>
  <si>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</si>
  <si>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</si>
  <si>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</si>
  <si>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</si>
  <si>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</si>
  <si>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</si>
  <si>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</si>
  <si>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</si>
  <si>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</si>
  <si>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</si>
  <si>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</si>
  <si>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</si>
  <si>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</si>
  <si>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</si>
  <si>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</si>
  <si>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</si>
  <si>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</si>
  <si>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</si>
  <si>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</si>
  <si>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</si>
  <si>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</si>
  <si>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</si>
  <si>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</si>
  <si>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</si>
  <si>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</si>
  <si>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</si>
  <si>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</si>
  <si>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</si>
  <si>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</si>
  <si>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</si>
  <si>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</si>
  <si>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</si>
  <si>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</si>
  <si>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</si>
  <si>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</si>
  <si>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</si>
  <si>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</si>
  <si>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</si>
  <si>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</si>
  <si>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</si>
  <si>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</si>
  <si>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</si>
  <si>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</si>
  <si>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</si>
  <si>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</si>
  <si>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</si>
  <si>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</si>
  <si>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</si>
  <si>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</si>
  <si>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</si>
  <si>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</si>
  <si>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</si>
  <si>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</si>
  <si>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</si>
  <si>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</si>
  <si>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</si>
  <si>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</si>
  <si>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</si>
  <si>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</si>
  <si>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</si>
  <si>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</si>
  <si>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</si>
  <si>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</si>
  <si>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</si>
  <si>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</si>
  <si>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</si>
  <si>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</si>
  <si>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</si>
  <si>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</si>
  <si>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</si>
  <si>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</si>
  <si>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</si>
  <si>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</si>
  <si>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</si>
  <si>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</si>
  <si>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</si>
  <si>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</si>
  <si>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</si>
  <si>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</si>
  <si>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</si>
  <si>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</si>
  <si>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</si>
  <si>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</si>
  <si>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</si>
  <si>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</si>
  <si>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</si>
  <si>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</si>
  <si>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</si>
  <si>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</si>
  <si>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</si>
  <si>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</si>
  <si>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</si>
  <si>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</si>
  <si>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</si>
  <si>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</si>
  <si>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</si>
  <si>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</si>
  <si>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</si>
  <si>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</si>
  <si>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</si>
  <si>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</si>
  <si>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</si>
  <si>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</si>
  <si>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</si>
  <si>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</si>
  <si>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</si>
  <si>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</si>
  <si>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</si>
  <si>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</si>
  <si>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</si>
  <si>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</si>
  <si>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</si>
  <si>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</si>
  <si>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</si>
  <si>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</si>
  <si>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</si>
  <si>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</si>
  <si>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</si>
  <si>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</si>
  <si>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</si>
  <si>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</si>
  <si>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</si>
  <si>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</si>
  <si>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</si>
  <si>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</si>
  <si>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</si>
  <si>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</si>
  <si>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</si>
  <si>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</si>
  <si>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</si>
  <si>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</si>
  <si>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</si>
  <si>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</si>
  <si>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</si>
  <si>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</si>
  <si>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</si>
  <si>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</si>
  <si>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</si>
  <si>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</si>
  <si>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</si>
  <si>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</si>
  <si>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</si>
  <si>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</si>
  <si>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</si>
  <si>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</si>
  <si>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</si>
  <si>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</si>
  <si>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</si>
  <si>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</si>
  <si>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</si>
  <si>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</si>
  <si>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</si>
  <si>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</si>
  <si>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</si>
  <si>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</si>
  <si>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</si>
  <si>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</si>
  <si>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</si>
  <si>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</si>
  <si>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</si>
  <si>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</si>
  <si>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</si>
  <si>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</si>
  <si>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</si>
  <si>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</si>
  <si>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</si>
  <si>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</si>
  <si>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</si>
  <si>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</si>
  <si>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</si>
  <si>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</si>
  <si>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</si>
  <si>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</si>
  <si>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</si>
  <si>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</si>
  <si>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</si>
  <si>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</si>
  <si>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</si>
  <si>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</si>
  <si>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</si>
  <si>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</si>
  <si>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</si>
  <si>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</si>
  <si>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</si>
  <si>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</si>
  <si>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</si>
  <si>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</si>
  <si>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</si>
  <si>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</si>
  <si>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</si>
  <si>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</si>
  <si>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</si>
  <si>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</si>
  <si>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</si>
  <si>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</si>
  <si>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</si>
  <si>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</si>
  <si>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</si>
  <si>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</si>
  <si>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</si>
  <si>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</si>
  <si>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</si>
  <si>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</si>
  <si>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</si>
  <si>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</si>
  <si>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</si>
  <si>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</si>
  <si>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</si>
  <si>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</si>
  <si>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</si>
  <si>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</si>
  <si>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</si>
  <si>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</si>
  <si>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</si>
  <si>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</si>
  <si>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</si>
  <si>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</si>
  <si>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</si>
  <si>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</si>
  <si>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</si>
  <si>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</si>
  <si>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</si>
  <si>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</si>
  <si>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</si>
  <si>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</si>
  <si>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</si>
  <si>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</si>
  <si>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</si>
  <si>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</si>
  <si>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</si>
  <si>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</si>
  <si>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</si>
  <si>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</si>
  <si>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</si>
  <si>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</si>
  <si>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</si>
  <si>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</si>
  <si>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</si>
  <si>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</si>
  <si>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</si>
  <si>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</si>
  <si>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</si>
  <si>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</si>
  <si>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</si>
  <si>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</si>
  <si>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</si>
  <si>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</si>
  <si>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</si>
  <si>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</si>
  <si>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</si>
  <si>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</si>
  <si>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</si>
  <si>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</si>
  <si>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</si>
  <si>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</si>
  <si>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</si>
  <si>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</si>
  <si>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</si>
  <si>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</si>
  <si>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</si>
  <si>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</si>
  <si>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</si>
  <si>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</si>
  <si>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</si>
  <si>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</si>
  <si>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</si>
  <si>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</si>
  <si>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</si>
  <si>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</si>
  <si>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</si>
  <si>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</si>
  <si>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</si>
  <si>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</si>
  <si>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</si>
  <si>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</si>
  <si>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</si>
  <si>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</si>
  <si>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</si>
  <si>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</si>
  <si>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</si>
  <si>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</si>
  <si>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</si>
  <si>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</si>
  <si>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</si>
  <si>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</si>
  <si>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</si>
  <si>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</si>
  <si>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</si>
  <si>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</si>
  <si>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</si>
  <si>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</si>
  <si>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</si>
  <si>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</si>
  <si>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</si>
  <si>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</si>
  <si>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</si>
  <si>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</si>
  <si>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</si>
  <si>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</si>
  <si>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</si>
  <si>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</si>
  <si>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</si>
  <si>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</si>
  <si>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</si>
  <si>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</si>
  <si>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</si>
  <si>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</si>
  <si>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</si>
  <si>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</si>
  <si>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</si>
  <si>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</si>
  <si>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</si>
  <si>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</si>
  <si>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</si>
  <si>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</si>
  <si>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</si>
  <si>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</si>
  <si>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</si>
  <si>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</si>
  <si>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</si>
  <si>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</si>
  <si>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</si>
  <si>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</si>
  <si>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</si>
  <si>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</si>
  <si>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</si>
  <si>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</si>
  <si>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</si>
  <si>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</si>
  <si>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</si>
  <si>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</si>
  <si>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</si>
  <si>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</si>
  <si>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</si>
  <si>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</si>
  <si>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</si>
  <si>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</si>
  <si>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</si>
  <si>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</si>
  <si>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</si>
  <si>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</si>
  <si>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</si>
  <si>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</si>
  <si>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</si>
  <si>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</si>
  <si>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</si>
  <si>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</si>
  <si>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</si>
  <si>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</si>
  <si>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</si>
  <si>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</si>
  <si>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</si>
  <si>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</si>
  <si>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</si>
  <si>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</si>
  <si>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</si>
  <si>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</si>
  <si>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</si>
  <si>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</si>
  <si>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</si>
  <si>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</si>
  <si>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</si>
  <si>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</si>
  <si>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</si>
  <si>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</si>
  <si>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</si>
  <si>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</si>
  <si>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</si>
  <si>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</si>
  <si>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</si>
  <si>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</si>
  <si>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</si>
  <si>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</si>
  <si>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</si>
  <si>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</si>
  <si>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</si>
  <si>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</si>
  <si>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</si>
  <si>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</si>
  <si>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</si>
  <si>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</si>
  <si>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</si>
  <si>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</si>
  <si>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</si>
  <si>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</si>
  <si>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</si>
  <si>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</si>
  <si>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</si>
  <si>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</si>
  <si>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</si>
  <si>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</si>
  <si>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</si>
  <si>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</si>
  <si>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</si>
  <si>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</si>
  <si>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</si>
  <si>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</si>
  <si>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</si>
  <si>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</si>
  <si>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</si>
  <si>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</si>
  <si>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</si>
  <si>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</si>
  <si>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</si>
  <si>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</si>
  <si>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</si>
  <si>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</si>
  <si>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</si>
  <si>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</si>
  <si>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</si>
  <si>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</si>
  <si>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</si>
  <si>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</si>
  <si>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</si>
  <si>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</si>
  <si>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</si>
  <si>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</si>
  <si>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</si>
  <si>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</si>
  <si>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</si>
  <si>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</si>
  <si>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</si>
  <si>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</si>
  <si>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</si>
  <si>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</si>
  <si>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</si>
  <si>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</si>
  <si>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</si>
  <si>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</si>
  <si>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</si>
  <si>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</si>
  <si>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</si>
  <si>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</si>
  <si>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</si>
  <si>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</si>
  <si>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</si>
  <si>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</si>
  <si>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</si>
  <si>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</si>
  <si>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</si>
  <si>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</si>
  <si>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</si>
  <si>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</si>
  <si>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</si>
  <si>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</si>
  <si>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</si>
  <si>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</si>
  <si>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</si>
  <si>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</si>
  <si>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</si>
  <si>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</si>
  <si>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</si>
  <si>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</si>
  <si>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</si>
  <si>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</si>
  <si>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</si>
  <si>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</si>
  <si>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</si>
  <si>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</si>
  <si>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</si>
  <si>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</si>
  <si>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</si>
  <si>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</si>
  <si>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</si>
  <si>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</si>
  <si>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</si>
  <si>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</si>
  <si>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</si>
  <si>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</si>
  <si>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</si>
  <si>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</si>
  <si>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</si>
  <si>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</si>
  <si>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</si>
  <si>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</si>
  <si>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</si>
  <si>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</si>
  <si>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</si>
  <si>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</si>
  <si>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</si>
  <si>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</si>
  <si>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</si>
  <si>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</si>
  <si>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</si>
  <si>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</si>
  <si>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</si>
  <si>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</si>
  <si>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</si>
  <si>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</si>
  <si>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</si>
  <si>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</si>
  <si>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</si>
  <si>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</si>
  <si>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</si>
  <si>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</si>
  <si>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</si>
  <si>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</si>
  <si>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</si>
  <si>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</si>
  <si>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</si>
  <si>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</si>
  <si>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</si>
  <si>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</si>
  <si>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</si>
  <si>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</si>
  <si>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</si>
  <si>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</si>
  <si>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</si>
  <si>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</si>
  <si>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</si>
  <si>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</si>
  <si>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</si>
  <si>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</si>
  <si>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</si>
  <si>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</si>
  <si>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</si>
  <si>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</si>
  <si>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</si>
  <si>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</si>
  <si>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</si>
  <si>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</si>
  <si>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</si>
  <si>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</si>
  <si>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</si>
  <si>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</si>
  <si>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</si>
  <si>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</si>
  <si>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</si>
  <si>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</si>
  <si>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</si>
  <si>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</si>
  <si>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</si>
  <si>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</si>
  <si>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</si>
  <si>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</si>
  <si>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</si>
  <si>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</si>
  <si>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</si>
  <si>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</si>
  <si>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</si>
  <si>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</si>
  <si>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</si>
  <si>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</si>
  <si>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</si>
  <si>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</si>
  <si>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</si>
  <si>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</si>
  <si>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</si>
  <si>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</si>
  <si>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</si>
  <si>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</si>
  <si>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</si>
  <si>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</si>
  <si>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</si>
  <si>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</si>
  <si>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</si>
  <si>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</si>
  <si>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</si>
  <si>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</si>
  <si>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</si>
  <si>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</si>
  <si>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</si>
  <si>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</si>
  <si>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</si>
  <si>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</si>
  <si>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</si>
  <si>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</si>
  <si>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</si>
  <si>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</si>
  <si>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</si>
  <si>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</si>
  <si>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</si>
  <si>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</si>
  <si>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</si>
  <si>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</si>
  <si>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</si>
  <si>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</si>
  <si>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</si>
  <si>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</si>
  <si>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</si>
  <si>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</si>
  <si>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</si>
  <si>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</si>
  <si>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</si>
  <si>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</si>
  <si>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</si>
  <si>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</si>
  <si>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</si>
  <si>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</si>
  <si>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</si>
  <si>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</si>
  <si>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</si>
  <si>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</si>
  <si>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</si>
  <si>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</si>
  <si>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</si>
  <si>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</si>
  <si>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</si>
  <si>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</si>
  <si>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</si>
  <si>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</si>
  <si>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</si>
  <si>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</si>
  <si>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</si>
  <si>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</si>
  <si>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</si>
  <si>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</si>
  <si>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</si>
  <si>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</si>
  <si>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</si>
  <si>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</si>
  <si>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</si>
  <si>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</si>
  <si>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</si>
  <si>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</si>
  <si>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</si>
  <si>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</si>
  <si>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</si>
  <si>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</si>
  <si>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</si>
  <si>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</si>
  <si>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</si>
  <si>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</si>
  <si>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</si>
  <si>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</si>
  <si>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</si>
  <si>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</si>
  <si>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</si>
  <si>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</si>
  <si>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</si>
  <si>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</si>
  <si>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</si>
  <si>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</si>
  <si>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</si>
  <si>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</si>
  <si>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</si>
  <si>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</si>
  <si>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</si>
  <si>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</si>
  <si>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</si>
  <si>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</si>
  <si>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</si>
  <si>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</si>
  <si>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</si>
  <si>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</si>
  <si>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</si>
  <si>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</si>
  <si>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</si>
  <si>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</si>
  <si>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</si>
  <si>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</si>
  <si>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</si>
  <si>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</si>
  <si>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</si>
  <si>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</si>
  <si>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</si>
  <si>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</si>
  <si>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</si>
  <si>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</si>
  <si>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</si>
  <si>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</si>
  <si>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</si>
  <si>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</si>
  <si>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</si>
  <si>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</si>
  <si>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</si>
  <si>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</si>
  <si>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</si>
  <si>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</si>
  <si>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</si>
  <si>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</si>
  <si>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</si>
  <si>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</si>
  <si>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</si>
  <si>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</si>
  <si>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</si>
  <si>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</si>
  <si>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</si>
  <si>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</si>
  <si>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</si>
  <si>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</si>
  <si>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</si>
  <si>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</si>
  <si>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</si>
  <si>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</si>
  <si>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</si>
  <si>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</si>
  <si>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</si>
  <si>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</si>
  <si>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</si>
  <si>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</si>
  <si>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</si>
  <si>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</si>
  <si>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</si>
  <si>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</si>
  <si>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</si>
  <si>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</si>
  <si>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</si>
  <si>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</si>
  <si>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</si>
  <si>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</si>
  <si>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</si>
  <si>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</si>
  <si>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</si>
  <si>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</si>
  <si>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</si>
  <si>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</si>
  <si>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</si>
  <si>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</si>
  <si>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</si>
  <si>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</si>
  <si>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</si>
  <si>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</si>
  <si>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</si>
  <si>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</si>
  <si>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</si>
  <si>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</si>
  <si>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</si>
  <si>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</si>
  <si>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</si>
  <si>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</si>
  <si>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</si>
  <si>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</si>
  <si>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</si>
  <si>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</si>
  <si>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</si>
  <si>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</si>
  <si>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</si>
  <si>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</si>
  <si>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</si>
  <si>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</si>
  <si>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</si>
  <si>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</si>
  <si>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</si>
  <si>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</si>
  <si>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</si>
  <si>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</si>
  <si>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</si>
  <si>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</si>
  <si>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</si>
  <si>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</si>
  <si>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</si>
  <si>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</si>
  <si>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</si>
  <si>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</si>
  <si>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</si>
  <si>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</si>
  <si>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</si>
  <si>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</si>
  <si>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</si>
  <si>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</si>
  <si>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</si>
  <si>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</si>
  <si>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</si>
  <si>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</si>
  <si>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</si>
  <si>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</si>
  <si>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</si>
  <si>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</si>
  <si>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</si>
  <si>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</si>
  <si>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</si>
  <si>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</si>
  <si>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</si>
  <si>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</si>
  <si>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</si>
  <si>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</si>
  <si>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</si>
  <si>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</si>
  <si>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</si>
  <si>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</si>
  <si>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</si>
  <si>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</si>
  <si>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</si>
  <si>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</si>
  <si>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</si>
  <si>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</si>
  <si>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</si>
  <si>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</si>
  <si>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</si>
  <si>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</si>
  <si>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</si>
  <si>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</si>
  <si>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</si>
  <si>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</si>
  <si>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</si>
  <si>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</si>
  <si>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</si>
  <si>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</si>
  <si>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</si>
  <si>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</si>
  <si>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</si>
  <si>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</si>
  <si>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</si>
  <si>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</si>
  <si>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</si>
  <si>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</si>
  <si>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</si>
  <si>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</si>
  <si>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</si>
  <si>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</si>
  <si>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</si>
  <si>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</si>
  <si>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</si>
  <si>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</si>
  <si>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</si>
  <si>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</si>
  <si>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</si>
  <si>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</si>
  <si>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</si>
  <si>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</si>
  <si>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</si>
  <si>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</si>
  <si>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</si>
  <si>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</si>
  <si>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</si>
  <si>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</si>
  <si>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</si>
  <si>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</si>
  <si>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</si>
  <si>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</si>
  <si>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</si>
  <si>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</si>
  <si>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</si>
  <si>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</si>
  <si>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</si>
  <si>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</si>
  <si>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</si>
  <si>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</si>
  <si>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</si>
  <si>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</si>
  <si>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</si>
  <si>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</si>
  <si>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</si>
  <si>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</si>
  <si>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</si>
  <si>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</si>
  <si>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</si>
  <si>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</si>
  <si>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</si>
  <si>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</si>
  <si>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</si>
  <si>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</si>
  <si>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</si>
  <si>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</si>
  <si>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</si>
  <si>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</si>
  <si>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</si>
  <si>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</si>
  <si>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</si>
  <si>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</si>
  <si>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</si>
  <si>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</si>
  <si>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</si>
  <si>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</si>
  <si>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</si>
  <si>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</si>
  <si>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</si>
  <si>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</si>
  <si>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</si>
  <si>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</si>
  <si>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</si>
  <si>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</si>
  <si>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</si>
  <si>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</si>
  <si>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</si>
  <si>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</si>
  <si>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</si>
  <si>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</si>
  <si>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</si>
  <si>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</si>
  <si>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</si>
  <si>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</si>
  <si>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</si>
  <si>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</si>
  <si>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</si>
  <si>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</si>
  <si>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</si>
  <si>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</si>
  <si>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</si>
  <si>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</si>
  <si>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</si>
  <si>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</si>
  <si>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</si>
  <si>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</si>
  <si>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</si>
  <si>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</si>
  <si>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</si>
  <si>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</si>
  <si>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</si>
  <si>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</si>
  <si>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</si>
  <si>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</si>
  <si>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</si>
  <si>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</si>
  <si>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</si>
  <si>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</si>
  <si>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</si>
  <si>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</si>
  <si>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</si>
  <si>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</si>
  <si>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</si>
  <si>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</si>
  <si>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</si>
  <si>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</si>
  <si>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</si>
  <si>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</si>
  <si>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</si>
  <si>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</si>
  <si>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</si>
  <si>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</si>
  <si>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</si>
  <si>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</si>
  <si>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</si>
  <si>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</si>
  <si>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</si>
  <si>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</si>
  <si>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</si>
  <si>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</si>
  <si>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</si>
  <si>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</si>
  <si>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</si>
  <si>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</si>
  <si>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</si>
  <si>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</si>
  <si>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</si>
  <si>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</si>
  <si>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</si>
  <si>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</si>
  <si>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</si>
  <si>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</si>
  <si>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</si>
  <si>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</si>
  <si>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</si>
  <si>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</si>
  <si>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</si>
  <si>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</si>
  <si>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</si>
  <si>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</si>
  <si>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</si>
  <si>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</si>
  <si>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</si>
  <si>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</si>
  <si>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</si>
  <si>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</si>
  <si>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</si>
  <si>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</si>
  <si>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</si>
  <si>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</si>
  <si>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</si>
  <si>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</si>
  <si>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</si>
  <si>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</si>
  <si>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</si>
  <si>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</si>
  <si>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</si>
  <si>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</si>
  <si>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</si>
  <si>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</si>
  <si>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</si>
  <si>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</si>
  <si>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</si>
  <si>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</si>
  <si>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</si>
  <si>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</si>
  <si>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</si>
  <si>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</si>
  <si>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</si>
  <si>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</si>
  <si>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</si>
  <si>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</si>
  <si>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</si>
  <si>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</si>
  <si>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</si>
  <si>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</si>
  <si>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</si>
  <si>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</si>
  <si>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</si>
  <si>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</si>
  <si>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</si>
  <si>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</si>
  <si>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</si>
  <si>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</si>
  <si>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</si>
  <si>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</si>
  <si>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</si>
  <si>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</si>
  <si>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</si>
  <si>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</si>
  <si>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</si>
  <si>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</si>
  <si>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</si>
  <si>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</si>
  <si>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</si>
  <si>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</si>
  <si>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</si>
  <si>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</si>
  <si>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</si>
  <si>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</si>
  <si>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</si>
  <si>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</si>
  <si>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</si>
  <si>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</si>
  <si>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</si>
  <si>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</si>
  <si>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</si>
  <si>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</si>
  <si>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</si>
  <si>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</si>
  <si>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</si>
  <si>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</si>
  <si>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</si>
  <si>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</si>
  <si>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</si>
  <si>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</si>
  <si>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</si>
  <si>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</si>
  <si>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</si>
  <si>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</si>
  <si>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</si>
  <si>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</si>
  <si>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</si>
  <si>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</si>
  <si>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</si>
  <si>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</si>
  <si>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</si>
  <si>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</si>
  <si>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</si>
  <si>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</si>
  <si>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</si>
  <si>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</si>
  <si>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</si>
  <si>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</si>
  <si>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</si>
  <si>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</si>
  <si>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</si>
  <si>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</si>
  <si>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</si>
  <si>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</si>
  <si>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</si>
  <si>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</si>
  <si>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</si>
  <si>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</si>
  <si>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</si>
  <si>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</si>
  <si>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</si>
  <si>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</si>
  <si>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</si>
  <si>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</si>
  <si>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</si>
  <si>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</si>
  <si>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</si>
  <si>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</si>
  <si>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</si>
  <si>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</si>
  <si>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</si>
  <si>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</si>
  <si>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</si>
  <si>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</si>
  <si>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</si>
  <si>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</si>
  <si>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</si>
  <si>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</si>
  <si>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</si>
  <si>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</si>
  <si>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</si>
  <si>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</si>
  <si>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</si>
  <si>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</si>
  <si>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</si>
  <si>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</si>
  <si>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</si>
  <si>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</si>
  <si>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</si>
  <si>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</si>
  <si>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</si>
  <si>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</si>
  <si>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</si>
  <si>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</si>
  <si>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</si>
  <si>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</si>
  <si>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</si>
  <si>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</si>
  <si>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</si>
  <si>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</si>
  <si>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</si>
  <si>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</si>
  <si>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</si>
  <si>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</si>
  <si>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</si>
  <si>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</si>
  <si>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</si>
  <si>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</si>
  <si>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</si>
  <si>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</si>
  <si>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</si>
  <si>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</si>
  <si>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</si>
  <si>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</si>
  <si>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</si>
  <si>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</si>
  <si>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</si>
  <si>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</si>
  <si>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</si>
  <si>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</si>
  <si>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</si>
  <si>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</si>
  <si>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</si>
  <si>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</si>
  <si>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</si>
  <si>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</si>
  <si>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</si>
  <si>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</si>
  <si>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</si>
  <si>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</si>
  <si>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</si>
  <si>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</si>
  <si>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</si>
  <si>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</si>
  <si>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</si>
  <si>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</si>
  <si>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</si>
  <si>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</si>
  <si>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</si>
  <si>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</si>
  <si>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</si>
  <si>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</si>
  <si>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</si>
  <si>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</si>
  <si>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</si>
  <si>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</si>
  <si>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</si>
  <si>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</si>
  <si>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</si>
  <si>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</si>
  <si>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</si>
  <si>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</si>
  <si>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</si>
  <si>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</si>
  <si>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</si>
  <si>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</si>
  <si>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</si>
  <si>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</si>
  <si>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</si>
  <si>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</si>
  <si>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</si>
  <si>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</si>
  <si>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</si>
  <si>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</si>
  <si>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</si>
  <si>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</si>
  <si>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</si>
  <si>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</si>
  <si>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</si>
  <si>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</si>
  <si>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</si>
  <si>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</si>
  <si>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</si>
  <si>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</si>
  <si>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</si>
  <si>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</si>
  <si>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</si>
  <si>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</si>
  <si>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</si>
  <si>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</si>
  <si>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</si>
  <si>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</si>
  <si>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</si>
  <si>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</si>
  <si>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</si>
  <si>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</si>
  <si>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</si>
  <si>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</si>
  <si>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</si>
  <si>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</si>
  <si>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</si>
  <si>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</si>
  <si>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</si>
  <si>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</si>
  <si>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</si>
  <si>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</si>
  <si>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</si>
  <si>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</si>
  <si>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</si>
  <si>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</si>
  <si>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</si>
  <si>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</si>
  <si>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</si>
  <si>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</si>
  <si>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</si>
  <si>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</si>
  <si>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</si>
  <si>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</si>
  <si>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</si>
  <si>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</si>
  <si>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</si>
  <si>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</si>
  <si>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</si>
  <si>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</si>
  <si>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</si>
  <si>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</si>
  <si>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</si>
  <si>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</si>
  <si>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</si>
  <si>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</si>
  <si>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</si>
  <si>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</si>
  <si>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</si>
  <si>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</si>
  <si>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</si>
  <si>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</si>
  <si>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</si>
  <si>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</si>
  <si>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</si>
  <si>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</si>
  <si>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</si>
  <si>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</si>
  <si>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</si>
  <si>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</si>
  <si>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</si>
  <si>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</si>
  <si>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</si>
  <si>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</si>
  <si>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</si>
  <si>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</si>
  <si>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</si>
  <si>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</si>
  <si>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</si>
  <si>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</si>
  <si>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</si>
  <si>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</si>
  <si>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</si>
  <si>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</si>
  <si>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</si>
  <si>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</si>
  <si>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</si>
  <si>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</si>
  <si>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</si>
  <si>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</si>
  <si>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</si>
  <si>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</si>
  <si>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</si>
  <si>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</si>
  <si>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</si>
  <si>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</si>
  <si>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</si>
  <si>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</si>
  <si>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</si>
  <si>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</si>
  <si>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</si>
  <si>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</si>
  <si>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</si>
  <si>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</si>
  <si>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</si>
  <si>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</si>
  <si>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</si>
  <si>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</si>
  <si>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</si>
  <si>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</si>
  <si>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</si>
  <si>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</si>
  <si>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</si>
  <si>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</si>
  <si>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</si>
  <si>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</si>
  <si>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</si>
  <si>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</si>
  <si>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</si>
  <si>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</si>
  <si>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</si>
  <si>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</si>
  <si>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</si>
  <si>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</si>
  <si>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</si>
  <si>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</si>
  <si>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</si>
  <si>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</si>
  <si>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</si>
  <si>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</si>
  <si>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</si>
  <si>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</si>
  <si>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</si>
  <si>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</si>
  <si>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</si>
  <si>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</si>
  <si>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</si>
  <si>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</si>
  <si>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</si>
  <si>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</si>
  <si>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</si>
  <si>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</si>
  <si>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</si>
  <si>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</si>
  <si>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</si>
  <si>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</si>
  <si>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</si>
  <si>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</si>
  <si>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</si>
  <si>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</si>
  <si>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</si>
  <si>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</si>
  <si>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</si>
  <si>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</si>
  <si>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</si>
  <si>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</si>
  <si>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</si>
  <si>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</si>
  <si>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</si>
  <si>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</si>
  <si>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</si>
  <si>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</si>
  <si>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</si>
  <si>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</si>
  <si>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</si>
  <si>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</si>
  <si>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</si>
  <si>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</si>
  <si>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</si>
  <si>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</si>
  <si>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</si>
  <si>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</si>
  <si>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</si>
  <si>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</si>
  <si>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</si>
  <si>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</si>
  <si>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</si>
  <si>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</si>
  <si>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</si>
  <si>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</si>
  <si>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</si>
  <si>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</si>
  <si>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</si>
  <si>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</si>
  <si>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</si>
  <si>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</si>
  <si>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</si>
  <si>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</si>
  <si>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</si>
  <si>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</si>
  <si>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</si>
  <si>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</si>
  <si>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</si>
  <si>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</si>
  <si>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</si>
  <si>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</si>
  <si>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</si>
  <si>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</si>
  <si>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</si>
  <si>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</si>
  <si>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</si>
  <si>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</si>
  <si>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</si>
  <si>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</si>
  <si>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</si>
  <si>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</si>
  <si>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</si>
  <si>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</si>
  <si>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</si>
  <si>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</si>
  <si>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</si>
  <si>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</si>
  <si>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</si>
  <si>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</si>
  <si>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</si>
  <si>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</si>
  <si>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</si>
  <si>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</si>
  <si>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</si>
  <si>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</si>
  <si>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</si>
  <si>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</si>
  <si>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</si>
  <si>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</si>
  <si>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</si>
  <si>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</si>
  <si>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</si>
  <si>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</si>
  <si>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</si>
  <si>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</si>
  <si>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</si>
  <si>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</si>
  <si>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</si>
  <si>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</si>
  <si>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</si>
  <si>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</si>
  <si>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</si>
  <si>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</si>
  <si>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</si>
  <si>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</si>
  <si>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</si>
  <si>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</si>
  <si>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</si>
  <si>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</si>
  <si>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</si>
  <si>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</si>
  <si>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</si>
  <si>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</si>
  <si>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</si>
  <si>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</si>
  <si>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</si>
  <si>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</si>
  <si>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</si>
  <si>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</si>
  <si>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</si>
  <si>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</si>
  <si>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</si>
  <si>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</si>
  <si>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</si>
  <si>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</si>
  <si>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</si>
  <si>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</si>
  <si>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</si>
  <si>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</si>
  <si>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</si>
  <si>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</si>
  <si>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</si>
  <si>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</si>
  <si>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</si>
  <si>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</si>
  <si>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</si>
  <si>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</si>
  <si>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</si>
  <si>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</si>
  <si>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</si>
  <si>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</si>
  <si>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</si>
  <si>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</si>
  <si>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</si>
  <si>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</si>
  <si>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</si>
  <si>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</si>
  <si>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</si>
  <si>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</si>
  <si>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</si>
  <si>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</si>
  <si>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</si>
  <si>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</si>
  <si>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</si>
  <si>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</si>
  <si>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</si>
  <si>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</si>
  <si>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</si>
  <si>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</si>
  <si>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</si>
  <si>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</si>
  <si>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</si>
  <si>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</si>
  <si>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</si>
  <si>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</si>
  <si>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</si>
  <si>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</si>
  <si>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</si>
  <si>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</si>
  <si>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</si>
  <si>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</si>
  <si>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</si>
  <si>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</si>
  <si>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</si>
  <si>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</si>
  <si>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</si>
  <si>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</si>
  <si>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</si>
  <si>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</si>
  <si>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</si>
  <si>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</si>
  <si>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</si>
  <si>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</si>
  <si>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</si>
  <si>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</si>
  <si>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</si>
  <si>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</si>
  <si>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</si>
  <si>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</si>
  <si>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</si>
  <si>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</si>
  <si>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</si>
  <si>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</si>
  <si>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</si>
  <si>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</si>
  <si>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</si>
  <si>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</si>
  <si>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</si>
  <si>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</si>
  <si>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</si>
  <si>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</si>
  <si>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</si>
  <si>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</si>
  <si>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</si>
  <si>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</si>
  <si>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</si>
  <si>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</si>
  <si>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</si>
  <si>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</si>
  <si>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</si>
  <si>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</si>
  <si>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</si>
  <si>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</si>
  <si>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</si>
  <si>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</si>
  <si>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</si>
  <si>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</si>
  <si>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</si>
  <si>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</si>
  <si>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</si>
  <si>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</si>
  <si>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</si>
  <si>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</si>
  <si>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</si>
  <si>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</si>
  <si>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</si>
  <si>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</si>
  <si>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</si>
  <si>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</si>
  <si>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</si>
  <si>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</si>
  <si>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</si>
  <si>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</si>
  <si>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</si>
  <si>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</si>
  <si>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</si>
  <si>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</si>
  <si>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</si>
  <si>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</si>
  <si>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</si>
  <si>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</si>
  <si>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</si>
  <si>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</si>
  <si>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</si>
  <si>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</si>
  <si>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</si>
  <si>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</si>
  <si>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</si>
  <si>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</si>
  <si>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</si>
  <si>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</si>
  <si>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</si>
  <si>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</si>
  <si>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</si>
  <si>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</si>
  <si>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</si>
  <si>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</si>
  <si>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</si>
  <si>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</si>
  <si>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</si>
  <si>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</si>
  <si>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</si>
  <si>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</si>
  <si>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</si>
  <si>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</si>
  <si>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</si>
  <si>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</si>
  <si>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</si>
  <si>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</si>
  <si>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</si>
  <si>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</si>
  <si>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</si>
  <si>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</si>
  <si>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</si>
  <si>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</si>
  <si>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</si>
  <si>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</si>
  <si>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</si>
  <si>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</si>
  <si>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</si>
  <si>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</si>
  <si>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</si>
  <si>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</si>
  <si>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</si>
  <si>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</si>
  <si>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</si>
  <si>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</si>
  <si>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</si>
  <si>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</si>
  <si>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</si>
  <si>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</si>
  <si>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</si>
  <si>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</si>
  <si>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</si>
  <si>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</si>
  <si>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</si>
  <si>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</si>
  <si>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</si>
  <si>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</si>
  <si>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</si>
  <si>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</si>
  <si>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</si>
  <si>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</si>
  <si>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</si>
  <si>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</si>
  <si>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</si>
  <si>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</si>
  <si>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</si>
  <si>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</si>
  <si>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</si>
  <si>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</si>
  <si>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</si>
  <si>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</si>
  <si>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</si>
  <si>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</si>
  <si>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</si>
  <si>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</si>
  <si>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</si>
  <si>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</si>
  <si>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</si>
  <si>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</si>
  <si>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</si>
  <si>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</si>
  <si>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</si>
  <si>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</si>
  <si>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</si>
  <si>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</si>
  <si>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</si>
  <si>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</si>
  <si>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</si>
  <si>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</si>
  <si>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</si>
  <si>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</si>
  <si>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</si>
  <si>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</si>
  <si>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</si>
  <si>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</si>
  <si>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</si>
  <si>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</si>
  <si>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</si>
  <si>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</si>
  <si>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</si>
  <si>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</si>
  <si>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</si>
  <si>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</si>
  <si>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</si>
  <si>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</si>
  <si>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</si>
  <si>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</si>
  <si>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</si>
  <si>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</si>
  <si>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</si>
  <si>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</si>
  <si>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</si>
  <si>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</si>
  <si>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</si>
  <si>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</si>
  <si>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</si>
  <si>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</si>
  <si>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</si>
  <si>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</si>
  <si>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</si>
  <si>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</si>
  <si>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</si>
  <si>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</si>
  <si>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</si>
  <si>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</si>
  <si>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</si>
  <si>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</si>
  <si>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</si>
  <si>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</si>
  <si>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</si>
  <si>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</si>
  <si>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</si>
  <si>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</si>
  <si>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</si>
  <si>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</si>
  <si>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</si>
  <si>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</si>
  <si>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</si>
  <si>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</si>
  <si>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</si>
  <si>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</si>
  <si>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</si>
  <si>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</si>
  <si>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</si>
  <si>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</si>
  <si>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</si>
  <si>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</si>
  <si>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</si>
  <si>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</si>
  <si>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</si>
  <si>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</si>
  <si>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</si>
  <si>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</si>
  <si>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</si>
  <si>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</si>
  <si>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</si>
  <si>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</si>
  <si>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</si>
  <si>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</si>
  <si>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</si>
  <si>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</si>
  <si>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</si>
  <si>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</si>
  <si>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</si>
  <si>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</si>
  <si>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</si>
  <si>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</si>
  <si>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</si>
  <si>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</si>
  <si>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</si>
  <si>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</si>
  <si>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</si>
  <si>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</si>
  <si>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</si>
  <si>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</si>
  <si>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</si>
  <si>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</si>
  <si>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</si>
  <si>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</si>
  <si>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</si>
  <si>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</si>
  <si>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</si>
  <si>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</si>
  <si>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</si>
  <si>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</si>
  <si>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</si>
  <si>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</si>
  <si>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</si>
  <si>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</si>
  <si>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</si>
  <si>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</si>
  <si>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</si>
  <si>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</si>
  <si>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</si>
  <si>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</si>
  <si>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</si>
  <si>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</si>
  <si>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</si>
  <si>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</si>
  <si>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</si>
  <si>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</si>
  <si>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</si>
  <si>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</si>
  <si>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</si>
  <si>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</si>
  <si>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</si>
  <si>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</si>
  <si>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</si>
  <si>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</si>
  <si>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</si>
  <si>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</si>
  <si>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</si>
  <si>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</si>
  <si>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</si>
  <si>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</si>
  <si>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</si>
  <si>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</si>
  <si>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</si>
  <si>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</si>
  <si>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</si>
  <si>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</si>
  <si>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</si>
  <si>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</si>
  <si>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</si>
  <si>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</si>
  <si>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</si>
  <si>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</si>
  <si>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</si>
  <si>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</si>
  <si>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</si>
  <si>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</si>
  <si>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</si>
  <si>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</si>
  <si>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</si>
  <si>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</si>
  <si>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</si>
  <si>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</si>
  <si>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</si>
  <si>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</si>
  <si>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</si>
  <si>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</si>
  <si>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</si>
  <si>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</si>
  <si>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</si>
  <si>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</si>
  <si>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</si>
  <si>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</si>
  <si>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</si>
  <si>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</si>
  <si>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</si>
  <si>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</si>
  <si>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</si>
  <si>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</si>
  <si>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</si>
  <si>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</si>
  <si>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</si>
  <si>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</si>
  <si>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</si>
  <si>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</si>
  <si>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</si>
  <si>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</si>
  <si>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</si>
  <si>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</si>
  <si>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</si>
  <si>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</si>
  <si>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</si>
  <si>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</si>
  <si>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</si>
  <si>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</si>
  <si>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</si>
  <si>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</si>
  <si>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</si>
  <si>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</si>
  <si>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</si>
  <si>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</si>
  <si>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</si>
  <si>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</si>
  <si>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</si>
  <si>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</si>
  <si>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</si>
  <si>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</si>
  <si>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</si>
  <si>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</si>
  <si>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</si>
  <si>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</si>
  <si>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</si>
  <si>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</si>
  <si>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</si>
  <si>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</si>
  <si>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</si>
  <si>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</si>
  <si>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</si>
  <si>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</si>
  <si>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</si>
  <si>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</si>
  <si>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</si>
  <si>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</si>
  <si>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</si>
  <si>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</si>
  <si>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</si>
  <si>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</si>
  <si>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</si>
  <si>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</si>
  <si>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</si>
  <si>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</si>
  <si>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</si>
  <si>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</si>
  <si>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</si>
  <si>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</si>
  <si>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</si>
  <si>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</si>
  <si>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</si>
  <si>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</si>
  <si>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</si>
  <si>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</si>
  <si>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</si>
  <si>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</si>
  <si>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</si>
  <si>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</si>
  <si>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</si>
  <si>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</si>
  <si>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</si>
  <si>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</si>
  <si>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</si>
  <si>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</si>
  <si>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</si>
  <si>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</si>
  <si>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</si>
  <si>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</si>
  <si>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</si>
  <si>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</si>
  <si>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</si>
  <si>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</si>
  <si>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</si>
  <si>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</si>
  <si>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</si>
  <si>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</si>
  <si>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</si>
  <si>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</si>
  <si>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</si>
  <si>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</si>
  <si>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</si>
  <si>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</si>
  <si>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</si>
  <si>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</si>
  <si>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</si>
  <si>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</si>
  <si>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</si>
  <si>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</si>
  <si>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</si>
  <si>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</si>
  <si>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</si>
  <si>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</si>
  <si>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</si>
  <si>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</si>
  <si>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</si>
  <si>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</si>
  <si>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</si>
  <si>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</si>
  <si>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</si>
  <si>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</si>
  <si>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</si>
  <si>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</si>
  <si>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</si>
  <si>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</si>
  <si>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</si>
  <si>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</si>
  <si>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</si>
  <si>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</si>
  <si>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</si>
  <si>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</si>
  <si>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</si>
  <si>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</si>
  <si>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</si>
  <si>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</si>
  <si>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</si>
  <si>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</si>
  <si>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</si>
  <si>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</si>
  <si>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</si>
  <si>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</si>
  <si>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</si>
  <si>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</si>
  <si>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</si>
  <si>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</si>
  <si>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</si>
  <si>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</si>
  <si>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</si>
  <si>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</si>
  <si>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</si>
  <si>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</si>
  <si>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</si>
  <si>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</si>
  <si>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</si>
  <si>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</si>
  <si>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</si>
  <si>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</si>
  <si>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</si>
  <si>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</si>
  <si>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</si>
  <si>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</si>
  <si>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</si>
  <si>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</si>
  <si>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</si>
  <si>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</si>
  <si>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</si>
  <si>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</si>
  <si>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</si>
  <si>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</si>
  <si>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</si>
  <si>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</si>
  <si>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</si>
  <si>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</si>
  <si>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</si>
  <si>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</si>
  <si>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</si>
  <si>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</si>
  <si>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</si>
  <si>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</si>
  <si>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</si>
  <si>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</si>
  <si>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</si>
  <si>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</si>
  <si>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</si>
  <si>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</si>
  <si>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</si>
  <si>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</si>
  <si>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</si>
  <si>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</si>
  <si>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</si>
  <si>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</si>
  <si>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</si>
  <si>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</si>
  <si>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</si>
  <si>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</si>
  <si>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</si>
  <si>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</si>
  <si>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</si>
  <si>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</si>
  <si>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</si>
  <si>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</si>
  <si>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</si>
  <si>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</si>
  <si>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</si>
  <si>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</si>
  <si>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</si>
  <si>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</si>
  <si>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</si>
  <si>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</si>
  <si>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</si>
  <si>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</si>
  <si>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</si>
  <si>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</si>
  <si>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</si>
  <si>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</si>
  <si>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</si>
  <si>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</si>
  <si>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</si>
  <si>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</si>
  <si>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</si>
  <si>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</si>
  <si>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</si>
  <si>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</si>
  <si>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</si>
  <si>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</si>
  <si>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</si>
  <si>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</si>
  <si>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</si>
  <si>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</si>
  <si>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</si>
  <si>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</si>
  <si>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</si>
  <si>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</si>
  <si>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</si>
  <si>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</si>
  <si>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</si>
  <si>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</si>
  <si>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</si>
  <si>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</si>
  <si>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</si>
  <si>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</si>
  <si>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</si>
  <si>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</si>
  <si>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</si>
  <si>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</si>
  <si>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</si>
  <si>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</si>
  <si>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</si>
  <si>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</si>
  <si>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</si>
  <si>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</si>
  <si>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</si>
  <si>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</si>
  <si>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</si>
  <si>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</si>
  <si>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</si>
  <si>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</si>
  <si>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</si>
  <si>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</si>
  <si>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</si>
  <si>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</si>
  <si>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</si>
  <si>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</si>
  <si>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</si>
  <si>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</si>
  <si>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</si>
  <si>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</si>
  <si>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</si>
  <si>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</si>
  <si>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</si>
  <si>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</si>
  <si>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</si>
  <si>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</si>
  <si>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</si>
  <si>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</si>
  <si>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</si>
  <si>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</si>
  <si>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</si>
  <si>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</si>
  <si>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</si>
  <si>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</si>
  <si>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</si>
  <si>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</si>
  <si>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</si>
  <si>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</si>
  <si>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</si>
  <si>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</si>
  <si>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</si>
  <si>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</si>
  <si>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</si>
  <si>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</si>
  <si>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</si>
  <si>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</si>
  <si>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</si>
  <si>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</si>
  <si>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</si>
  <si>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</si>
  <si>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</si>
  <si>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</si>
  <si>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</si>
  <si>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</si>
  <si>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</si>
  <si>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</si>
  <si>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</si>
  <si>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</si>
  <si>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</si>
  <si>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</si>
  <si>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</si>
  <si>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</si>
  <si>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</si>
  <si>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</si>
  <si>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</si>
  <si>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</si>
  <si>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</si>
  <si>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</si>
  <si>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</si>
  <si>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</si>
  <si>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</si>
  <si>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</si>
  <si>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</si>
  <si>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</si>
  <si>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</si>
  <si>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</si>
  <si>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</si>
  <si>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</si>
  <si>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</si>
  <si>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</si>
  <si>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</si>
  <si>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</si>
  <si>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</si>
  <si>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</si>
  <si>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</si>
  <si>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</si>
  <si>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</si>
  <si>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</si>
  <si>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</si>
  <si>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</si>
  <si>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</si>
  <si>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</si>
  <si>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</si>
  <si>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</si>
  <si>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</si>
  <si>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</si>
  <si>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</si>
  <si>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</si>
  <si>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</si>
  <si>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</si>
  <si>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</si>
  <si>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</si>
  <si>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</si>
  <si>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</si>
  <si>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</si>
  <si>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</si>
  <si>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</si>
  <si>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</si>
  <si>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</si>
  <si>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</si>
  <si>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</si>
  <si>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</si>
  <si>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</si>
  <si>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</si>
  <si>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</si>
  <si>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</si>
  <si>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</si>
  <si>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</si>
  <si>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</si>
  <si>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</si>
  <si>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</si>
  <si>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</si>
  <si>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</si>
  <si>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</si>
  <si>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</si>
  <si>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</si>
  <si>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</si>
  <si>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</si>
  <si>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</si>
  <si>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</si>
  <si>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</si>
  <si>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</si>
  <si>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</si>
  <si>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</si>
  <si>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</si>
  <si>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</si>
  <si>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</si>
  <si>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</si>
  <si>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</si>
  <si>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</si>
  <si>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</si>
  <si>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</si>
  <si>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</si>
  <si>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</si>
  <si>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</si>
  <si>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</si>
  <si>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</si>
  <si>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</si>
  <si>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</si>
  <si>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</si>
  <si>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</si>
  <si>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</si>
  <si>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</si>
  <si>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</si>
  <si>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</si>
  <si>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</si>
  <si>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</si>
  <si>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</si>
  <si>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</si>
  <si>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</si>
  <si>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</si>
  <si>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</si>
  <si>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</si>
  <si>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</si>
  <si>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</si>
  <si>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</si>
  <si>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</si>
  <si>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</si>
  <si>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</si>
  <si>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</si>
  <si>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</si>
  <si>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</si>
  <si>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</si>
  <si>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</si>
  <si>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</si>
  <si>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</si>
  <si>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</si>
  <si>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</si>
  <si>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</si>
  <si>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</si>
  <si>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</si>
  <si>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</si>
  <si>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</si>
  <si>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</si>
  <si>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</si>
  <si>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</si>
  <si>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</si>
  <si>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</si>
  <si>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</si>
  <si>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</si>
  <si>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</si>
  <si>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</si>
  <si>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</si>
  <si>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</si>
  <si>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</si>
  <si>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</si>
  <si>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</si>
  <si>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</si>
  <si>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</si>
  <si>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</si>
  <si>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</si>
  <si>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</si>
  <si>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</si>
  <si>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</si>
  <si>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</si>
  <si>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</si>
  <si>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</si>
  <si>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</si>
  <si>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</si>
  <si>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</si>
  <si>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</si>
  <si>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</si>
  <si>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</si>
  <si>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</si>
  <si>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</si>
  <si>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</si>
  <si>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</si>
  <si>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</si>
  <si>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</si>
  <si>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</si>
  <si>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</si>
  <si>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</si>
  <si>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</si>
  <si>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</si>
  <si>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</si>
  <si>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</si>
  <si>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</si>
  <si>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</si>
  <si>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</si>
  <si>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</si>
  <si>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</si>
  <si>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</si>
  <si>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</si>
  <si>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</si>
  <si>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</si>
  <si>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</si>
  <si>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</si>
  <si>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</si>
  <si>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</si>
  <si>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</si>
  <si>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</si>
  <si>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</si>
  <si>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</si>
  <si>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</si>
  <si>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</si>
  <si>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</si>
  <si>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</si>
  <si>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</si>
  <si>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</si>
  <si>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</si>
  <si>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</si>
  <si>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</si>
  <si>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</si>
  <si>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</si>
  <si>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</si>
  <si>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</si>
  <si>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</si>
  <si>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</si>
  <si>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</si>
  <si>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</si>
  <si>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</si>
  <si>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</si>
  <si>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</si>
  <si>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</si>
  <si>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</si>
  <si>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</si>
  <si>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</si>
  <si>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</si>
  <si>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</si>
  <si>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</si>
  <si>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</si>
  <si>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</si>
  <si>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</si>
  <si>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</si>
  <si>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</si>
  <si>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</si>
  <si>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</si>
  <si>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</si>
  <si>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</si>
  <si>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</si>
  <si>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</si>
  <si>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</si>
  <si>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</si>
  <si>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</si>
  <si>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</si>
  <si>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</si>
  <si>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</si>
  <si>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</si>
  <si>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</si>
  <si>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</si>
  <si>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</si>
  <si>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</si>
  <si>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</si>
  <si>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</si>
  <si>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</si>
  <si>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</si>
  <si>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</si>
  <si>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</si>
  <si>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</si>
  <si>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</si>
  <si>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</si>
  <si>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</si>
  <si>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</si>
  <si>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</si>
  <si>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</si>
  <si>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</si>
  <si>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</si>
  <si>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</si>
  <si>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</si>
  <si>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</si>
  <si>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</si>
  <si>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</si>
  <si>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</si>
  <si>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</si>
  <si>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</si>
  <si>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</si>
  <si>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</si>
  <si>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</si>
  <si>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</si>
  <si>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</si>
  <si>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</si>
  <si>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</si>
  <si>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</si>
  <si>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</si>
  <si>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</si>
  <si>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</si>
  <si>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</si>
  <si>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</si>
  <si>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</si>
  <si>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</si>
  <si>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</si>
  <si>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</si>
  <si>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</si>
  <si>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</si>
  <si>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</si>
  <si>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</si>
  <si>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</si>
  <si>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</si>
  <si>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</si>
  <si>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</si>
  <si>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</si>
  <si>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</si>
  <si>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</si>
  <si>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</si>
  <si>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</si>
  <si>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</si>
  <si>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</si>
  <si>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</si>
  <si>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</si>
  <si>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</si>
  <si>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</si>
  <si>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</si>
  <si>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</si>
  <si>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</si>
  <si>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</si>
  <si>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</si>
  <si>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</si>
  <si>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</si>
  <si>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</si>
  <si>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</si>
  <si>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</si>
  <si>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</si>
  <si>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</si>
  <si>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</si>
  <si>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</si>
  <si>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</si>
  <si>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</si>
  <si>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</si>
  <si>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</si>
  <si>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</si>
  <si>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</si>
  <si>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</si>
  <si>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</si>
  <si>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</si>
  <si>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</si>
  <si>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</si>
  <si>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</si>
  <si>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</si>
  <si>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</si>
  <si>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</si>
  <si>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</si>
  <si>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</si>
  <si>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</si>
  <si>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</si>
  <si>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</si>
  <si>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</si>
  <si>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</si>
  <si>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</si>
  <si>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</si>
  <si>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</si>
  <si>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</si>
  <si>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</si>
  <si>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</si>
  <si>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</si>
  <si>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</si>
  <si>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</si>
  <si>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</si>
  <si>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</si>
  <si>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</si>
  <si>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</si>
  <si>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</si>
  <si>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</si>
  <si>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</si>
  <si>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</si>
  <si>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</si>
  <si>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</si>
  <si>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</si>
  <si>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</si>
  <si>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</si>
  <si>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</si>
  <si>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</si>
  <si>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</si>
  <si>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</si>
  <si>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</si>
  <si>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</si>
  <si>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</si>
  <si>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</si>
  <si>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</si>
  <si>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</si>
  <si>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</si>
  <si>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</si>
  <si>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</si>
  <si>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</si>
  <si>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</si>
  <si>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</si>
  <si>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</si>
  <si>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</si>
  <si>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</si>
  <si>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</si>
  <si>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</si>
  <si>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</si>
  <si>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</si>
  <si>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</si>
  <si>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</si>
  <si>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</si>
  <si>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</si>
  <si>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</si>
  <si>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</si>
  <si>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</si>
  <si>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</si>
  <si>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</si>
  <si>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</si>
  <si>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</si>
  <si>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</si>
  <si>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</si>
  <si>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</si>
  <si>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</si>
  <si>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</si>
  <si>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</si>
  <si>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</si>
  <si>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</si>
  <si>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</si>
  <si>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</si>
  <si>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</si>
  <si>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</si>
  <si>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</si>
  <si>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</si>
  <si>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</si>
  <si>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</si>
  <si>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</si>
  <si>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</si>
  <si>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</si>
  <si>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</si>
  <si>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</si>
  <si>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</si>
  <si>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</si>
  <si>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</si>
  <si>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</si>
  <si>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</si>
  <si>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</si>
  <si>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</si>
  <si>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</si>
  <si>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</si>
  <si>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</si>
  <si>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</si>
  <si>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</si>
  <si>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</si>
  <si>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</si>
  <si>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</si>
  <si>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</si>
  <si>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</si>
  <si>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</si>
  <si>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</si>
  <si>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</si>
  <si>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</si>
  <si>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</si>
  <si>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</si>
  <si>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</si>
  <si>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</si>
  <si>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</si>
  <si>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</si>
  <si>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</si>
  <si>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</si>
  <si>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</si>
  <si>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</si>
  <si>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</si>
  <si>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</si>
  <si>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</si>
  <si>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</si>
  <si>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</si>
  <si>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</si>
  <si>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</si>
  <si>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</si>
  <si>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</si>
  <si>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</si>
  <si>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</si>
  <si>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</si>
  <si>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</si>
  <si>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</si>
  <si>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</si>
  <si>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</si>
  <si>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</si>
  <si>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</si>
  <si>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</si>
  <si>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</si>
  <si>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</si>
  <si>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</si>
  <si>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</si>
  <si>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</si>
  <si>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</si>
  <si>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</si>
  <si>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</si>
  <si>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</si>
  <si>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</si>
  <si>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</si>
  <si>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</si>
  <si>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</si>
  <si>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</si>
  <si>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</si>
  <si>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</si>
  <si>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</si>
  <si>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</si>
  <si>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</si>
  <si>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</si>
  <si>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</si>
  <si>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</si>
  <si>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</si>
  <si>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</si>
  <si>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</si>
  <si>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</si>
  <si>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</si>
  <si>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</si>
  <si>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</si>
  <si>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</si>
  <si>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</si>
  <si>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</si>
  <si>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</si>
  <si>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</si>
  <si>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</si>
  <si>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</si>
  <si>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</si>
  <si>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</si>
  <si>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</si>
  <si>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</si>
  <si>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</si>
  <si>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</si>
  <si>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</si>
  <si>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</si>
  <si>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</si>
  <si>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</si>
  <si>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</si>
  <si>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</si>
  <si>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</si>
  <si>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</si>
  <si>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</si>
  <si>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</si>
  <si>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</si>
  <si>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</si>
  <si>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</si>
  <si>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</si>
  <si>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</si>
  <si>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</si>
  <si>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</si>
  <si>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</si>
  <si>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</si>
  <si>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</si>
  <si>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</si>
  <si>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</si>
  <si>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</si>
  <si>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</si>
  <si>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</si>
  <si>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</si>
  <si>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</si>
  <si>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</si>
  <si>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</si>
  <si>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</si>
  <si>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</si>
  <si>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</si>
  <si>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</si>
  <si>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</si>
  <si>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</si>
  <si>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</si>
  <si>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</si>
  <si>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</si>
  <si>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</si>
  <si>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</si>
  <si>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</si>
  <si>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</si>
  <si>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</si>
  <si>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</si>
  <si>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</si>
  <si>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</si>
  <si>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</si>
  <si>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</si>
  <si>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</si>
  <si>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</si>
  <si>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</si>
  <si>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</si>
  <si>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</si>
  <si>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</si>
  <si>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</si>
  <si>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</si>
  <si>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</si>
  <si>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</si>
  <si>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</si>
  <si>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</si>
  <si>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</si>
  <si>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</si>
  <si>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</si>
  <si>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</si>
  <si>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</si>
  <si>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</si>
  <si>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</si>
  <si>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</si>
  <si>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</si>
  <si>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</si>
  <si>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</si>
  <si>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</si>
  <si>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</si>
  <si>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</si>
  <si>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</si>
  <si>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</si>
  <si>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</si>
  <si>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</si>
  <si>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</si>
  <si>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</si>
  <si>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</si>
  <si>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</si>
  <si>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</si>
  <si>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</si>
  <si>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</si>
  <si>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</si>
  <si>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</si>
  <si>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</si>
  <si>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</si>
  <si>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</si>
  <si>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</si>
  <si>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</si>
  <si>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</si>
  <si>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</si>
  <si>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</si>
  <si>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</si>
  <si>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</si>
  <si>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</si>
  <si>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</si>
  <si>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</si>
  <si>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</si>
  <si>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</si>
  <si>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</si>
  <si>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</si>
  <si>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</si>
  <si>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</si>
  <si>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</si>
  <si>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</si>
  <si>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</si>
  <si>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</si>
  <si>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</si>
  <si>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</si>
  <si>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</si>
  <si>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</si>
  <si>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</si>
  <si>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</si>
  <si>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</si>
  <si>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</si>
  <si>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</si>
  <si>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</si>
  <si>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</si>
  <si>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</si>
  <si>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</si>
  <si>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</si>
  <si>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</si>
  <si>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</si>
  <si>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</si>
  <si>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</si>
  <si>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</si>
  <si>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</si>
  <si>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</si>
  <si>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</si>
  <si>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</si>
  <si>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</si>
  <si>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</si>
  <si>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</si>
  <si>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</si>
  <si>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</si>
  <si>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</si>
  <si>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</si>
  <si>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</si>
  <si>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</si>
  <si>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</si>
  <si>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</si>
  <si>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</si>
  <si>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</si>
  <si>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</si>
  <si>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</si>
  <si>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</si>
  <si>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</si>
  <si>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</si>
  <si>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</si>
  <si>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</si>
  <si>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</si>
  <si>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</si>
  <si>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</si>
  <si>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</si>
  <si>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</si>
  <si>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</si>
  <si>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</si>
  <si>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</si>
  <si>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</si>
  <si>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</si>
  <si>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</si>
  <si>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</si>
  <si>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</si>
  <si>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</si>
  <si>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</si>
  <si>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</si>
  <si>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</si>
  <si>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</si>
  <si>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</si>
  <si>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</si>
  <si>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</si>
  <si>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</si>
  <si>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</si>
  <si>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</si>
  <si>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</si>
  <si>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</si>
  <si>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</si>
  <si>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</si>
  <si>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</si>
  <si>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</si>
  <si>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</si>
  <si>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</si>
  <si>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</si>
  <si>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</si>
  <si>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</si>
  <si>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</si>
  <si>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</si>
  <si>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</si>
  <si>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</si>
  <si>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</si>
  <si>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</si>
  <si>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</si>
  <si>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</si>
  <si>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</si>
  <si>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</si>
  <si>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</si>
  <si>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</si>
  <si>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</si>
  <si>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</si>
  <si>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</si>
  <si>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</si>
  <si>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</si>
  <si>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</si>
  <si>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</si>
  <si>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</si>
  <si>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</si>
  <si>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</si>
  <si>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</si>
  <si>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</si>
  <si>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</si>
  <si>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</si>
  <si>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</si>
  <si>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</si>
  <si>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</si>
  <si>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</si>
  <si>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</si>
  <si>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</si>
  <si>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</si>
  <si>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</si>
  <si>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</si>
  <si>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</si>
  <si>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</si>
  <si>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</si>
  <si>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</si>
  <si>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</si>
  <si>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</si>
  <si>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</si>
  <si>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</si>
  <si>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</si>
  <si>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</si>
  <si>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</si>
  <si>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</si>
  <si>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</si>
  <si>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</si>
  <si>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</si>
  <si>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</si>
  <si>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</si>
  <si>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</si>
  <si>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</si>
  <si>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</si>
  <si>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</si>
  <si>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</si>
  <si>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</si>
  <si>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</si>
  <si>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</si>
  <si>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</si>
  <si>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</si>
  <si>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</si>
  <si>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</si>
  <si>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</si>
  <si>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</si>
  <si>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</si>
  <si>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</si>
  <si>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</si>
  <si>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</si>
  <si>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</si>
  <si>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</si>
  <si>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</si>
  <si>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</si>
  <si>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</si>
  <si>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</si>
  <si>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</si>
  <si>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</si>
  <si>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</si>
  <si>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</si>
  <si>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</si>
  <si>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</si>
  <si>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</si>
  <si>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</si>
  <si>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</si>
  <si>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</si>
  <si>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</si>
  <si>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</si>
  <si>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</si>
  <si>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</si>
  <si>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</si>
  <si>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</si>
  <si>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</si>
  <si>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</si>
  <si>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</si>
  <si>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</si>
  <si>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</si>
  <si>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</si>
  <si>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</si>
  <si>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</si>
  <si>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</si>
  <si>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</si>
  <si>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</si>
  <si>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</si>
  <si>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</si>
  <si>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</si>
  <si>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afl0092</t>
  </si>
  <si>
    <t xml:space="preserve">2025-11-24 20:35:31
</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</si>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</sst>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322.91182384259446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0.10325902778276941</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45985.860249768521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45985.860249768521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45985.860249768521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45985.860249768521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45985.860249768521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45985.860249768521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45985.860249768521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45985.860249768521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45985.860249768521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45985.860249768521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45985.860249768521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45985.860249768521</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45985.860249768521</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160.86041180555912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1.4728307870391291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v>1</v>
      </c>
      <c r="D5" s="18" t="s">
        <v>39109</v>
      </c>
      <c r="E5" s="102" t="s">
        <v>39021</v>
      </c>
      <c r="F5" s="103"/>
      <c r="G5" s="104">
        <f ca="1">IFERROR(NOW()-F5,"-")</f>
        <v>45985.860249768521</v>
      </c>
      <c r="H5" s="154" t="s">
        <v>39110</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45985.860249768521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45985.860249768521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45985.860249768521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45985.860249768521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45985.860249768521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45985.860249768521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45985.860249768521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45985.860249768521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45985.860249768521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45985.860249768521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45985.860249768521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45985.860249768521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45985.860249768521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45985.860249768521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45985.860249768521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45985.860249768521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45985.860249768521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45985.860249768521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45985.860249768521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45985.860249768521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45985.860249768521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45985.860249768521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45985.860249768521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45985.860249768521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45985.860249768521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45985.860249768521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45985.860249768521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45985.860249768521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45985.860249768521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45985.860249768521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45985.860249768521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45985.860249768521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45985.860249768521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45985.860249768521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45985.860249768521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45985.860249768521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45985.860249768521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45985.860249768521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45985.860249768521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45985.860249768521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45985.860249768521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45985.860249768521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45985.860249768521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45985.860249768521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45985.860249768521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45985.860249768521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45985.860249768521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45985.860249768521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45985.860249768521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45985.860249768521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45985.860249768521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45985.860249768521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45985.860249768521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45985.860249768521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45985.860249768521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45985.860249768521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45985.860249768521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45985.860249768521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45985.860249768521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45985.860249768521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45985.860249768521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45985.860249768521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45985.860249768521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45985.860249768521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45985.860249768521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45985.860249768521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45985.860249768521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45985.860249768521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45985.860249768521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45985.860249768521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45985.860249768521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45985.860249768521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45985.860249768521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45985.860249768521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45985.860249768521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45985.860249768521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45985.860249768521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45985.860249768521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45985.860249768521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45985.860249768521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45985.860249768521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45985.860249768521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45985.860249768521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45985.860249768521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45985.860249768521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45985.860249768521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45985.860249768521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45985.860249768521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45985.860249768521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45985.860249768521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45985.860249768521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45985.860249768521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45985.860249768521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45985.860249768521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45985.860249768521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45985.860249768521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45985.860249768521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45985.860249768521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45985.860249768521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45985.860249768521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45985.860249768521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45985.860249768521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45985.860249768521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45985.860249768521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45985.860249768521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45985.860249768521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45985.860249768521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45985.860249768521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45985.860249768521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45985.860249768521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45985.860249768521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45985.860249768521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45985.860249768521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45985.860249768521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45985.860249768521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45985.860249768521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45985.860249768521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45985.860249768521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45985.860249768521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45985.860249768521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45985.860249768521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45985.860249768521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45985.860249768521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45985.860249768521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45985.860249768521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45985.860249768521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45985.860249768521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45985.860249768521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45985.860249768521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45985.860249768521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45985.860249768521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45985.860249768521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45985.860249768521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45985.860249768521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45985.860249768521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45985.860249768521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45985.860249768521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45985.860249768521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45985.860249768521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45985.860249768521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45985.860249768521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45985.860249768521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45985.860249768521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45985.860249768521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45985.860249768521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45985.860249768521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45985.860249768521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45985.860249768521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45985.860249768521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45985.860249768521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45985.860249768521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45985.860249768521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45985.860249768521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45985.860249768521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45985.860249768521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45985.860249768521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45985.860249768521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45985.860249768521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45985.860249768521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45985.860249768521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45985.860249768521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45985.860249768521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45985.860249768521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45985.860249768521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45985.860249768521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45985.860249768521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45985.860249768521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45985.860249768521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45985.860249768521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45985.860249768521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45985.860249768521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45985.860249768521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45985.860249768521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45985.860249768521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45985.860249768521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45985.860249768521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45985.860249768521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45985.860249768521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45985.860249768521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45985.860249768521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45985.860249768521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45985.860249768521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45985.860249768521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45985.860249768521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45985.860249768521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45985.860249768521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45985.860249768521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45985.860249768521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45985.860249768521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45985.860249768521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45985.860249768521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45985.860249768521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45985.860249768521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45985.860249768521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45985.860249768521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45985.860249768521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45985.860249768521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45985.860249768521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45985.860249768521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45985.860249768521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45985.860249768521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45985.860249768521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45985.860249768521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45985.860249768521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45985.860249768521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45985.860249768521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45985.860249768521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45985.860249768521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45985.860249768521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45985.860249768521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45985.860249768521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45985.860249768521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45985.860249768521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45985.860249768521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45985.860249768521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45985.860249768521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45985.860249768521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45985.860249768521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45985.860249768521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45985.860249768521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45985.860249768521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45985.860249768521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45985.860249768521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45985.860249768521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45985.860249768521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45985.860249768521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45985.860249768521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45985.860249768521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45985.860249768521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45985.860249768521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45985.860249768521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45985.860249768521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45985.860249768521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45985.860249768521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45985.860249768521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45985.860249768521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45985.860249768521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45985.860249768521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45985.860249768521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45985.860249768521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45985.860249768521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45985.860249768521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45985.860249768521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45985.860249768521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45985.860249768521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45985.860249768521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45985.860249768521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45985.860249768521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45985.860249768521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45985.860249768521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45985.860249768521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45985.860249768521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45985.860249768521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45985.860249768521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45985.860249768521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45985.860249768521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45985.860249768521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45985.860249768521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45985.860249768521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45985.860249768521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45985.860249768521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45985.860249768521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45985.860249768521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45985.860249768521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45985.860249768521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45985.860249768521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45985.860249768521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45985.860249768521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45985.860249768521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45985.860249768521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45985.860249768521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45985.860249768521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45985.860249768521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45985.860249768521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45985.860249768521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45985.860249768521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45985.860249768521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45985.860249768521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45985.860249768521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45985.860249768521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45985.860249768521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45985.860249768521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45985.860249768521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45985.860249768521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45985.860249768521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45985.860249768521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45985.860249768521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45985.860249768521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45985.860249768521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45985.860249768521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45985.860249768521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45985.860249768521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45985.860249768521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45985.860249768521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45985.860249768521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45985.860249768521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45985.860249768521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45985.860249768521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45985.860249768521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45985.860249768521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45985.860249768521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45985.860249768521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45985.860249768521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45985.860249768521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45985.860249768521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45985.860249768521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45985.860249768521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45985.860249768521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45985.860249768521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45985.860249768521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45985.860249768521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45985.860249768521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45985.860249768521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45985.860249768521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45985.860249768521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45985.860249768521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45985.860249768521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45985.860249768521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45985.860249768521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45985.860249768521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45985.860249768521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45985.860249768521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45985.860249768521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45985.860249768521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45985.860249768521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45985.860249768521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45985.860249768521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45985.860249768521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45985.860249768521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45985.860249768521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45985.860249768521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45985.860249768521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45985.860249768521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45985.860249768521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45985.860249768521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45985.860249768521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45985.860249768521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45985.860249768521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45985.860249768521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45985.860249768521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45985.860249768521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45985.860249768521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45985.860249768521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45985.860249768521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45985.860249768521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45985.860249768521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45985.860249768521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45985.860249768521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45985.860249768521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45985.860249768521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45985.860249768521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45985.860249768521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45985.860249768521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45985.860249768521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45985.860249768521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45985.860249768521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45985.860249768521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45985.860249768521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45985.860249768521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45985.860249768521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45985.860249768521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45985.860249768521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45985.860249768521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45985.860249768521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45985.860249768521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45985.860249768521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45985.860249768521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45985.860249768521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45985.860249768521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45985.860249768521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45985.860249768521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45985.860249768521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45985.860249768521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45985.860249768521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45985.860249768521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45985.860249768521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45985.860249768521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45985.860249768521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45985.860249768521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45985.860249768521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45985.860249768521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45985.860249768521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45985.860249768521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45985.860249768521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45985.860249768521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45985.860249768521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45985.860249768521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45985.860249768521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45985.860249768521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45985.860249768521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45985.860249768521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45985.860249768521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45985.860249768521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45985.860249768521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45985.860249768521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45985.860249768521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45985.860249768521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45985.860249768521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45985.860249768521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45985.860249768521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45985.860249768521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45985.860249768521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45985.860249768521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45985.860249768521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45985.860249768521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45985.860249768521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45985.860249768521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45985.860249768521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45985.860249768521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45985.860249768521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45985.860249768521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45985.860249768521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45985.860249768521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45985.860249768521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45985.860249768521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45985.860249768521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45985.860249768521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45985.860249768521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45985.860249768521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45985.860249768521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45985.860249768521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45985.860249768521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45985.860249768521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45985.860249768521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45985.860249768521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45985.860249768521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45985.860249768521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45985.860249768521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45985.860249768521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45985.860249768521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45985.860249768521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45985.860249768521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45985.860249768521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45985.860249768521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45985.860249768521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45985.860249768521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45985.860249768521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45985.860249768521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45985.860249768521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45985.860249768521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45985.860249768521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45985.860249768521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45985.860249768521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45985.860249768521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45985.860249768521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45985.860249768521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45985.860249768521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45985.860249768521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45985.860249768521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45985.860249768521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45985.860249768521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45985.860249768521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45985.860249768521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45985.860249768521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45985.860249768521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45985.860249768521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45985.860249768521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45985.860249768521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45985.860249768521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45985.860249768521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45985.860249768521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45985.860249768521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45985.860249768521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45985.860249768521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45985.860249768521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45985.860249768521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45985.860249768521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45985.860249768521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45985.860249768521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45985.860249768521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45985.860249768521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45985.860249768521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45985.860249768521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45985.860249768521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45985.860249768521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45985.860249768521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45985.860249768521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45985.860249768521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45985.860249768521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45985.860249768521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45985.860249768521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45985.860249768521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45985.860249768521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45985.860249768521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45985.860249768521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45985.860249768521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45985.860249768521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45985.860249768521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45985.860249768521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45985.860249768521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45985.860249768521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45985.860249768521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45985.860249768521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45985.860249768521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45985.860249768521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45985.860249768521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45985.860249768521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45985.860249768521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45985.860249768521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45985.860249768521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45985.860249768521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45985.860249768521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45985.860249768521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45985.860249768521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45985.860249768521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45985.860249768521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45985.860249768521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45985.860249768521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45985.860249768521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45985.860249768521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45985.860249768521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45985.860249768521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45985.860249768521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45985.860249768521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45985.860249768521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45985.860249768521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45985.860249768521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45985.860249768521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45985.860249768521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45985.860249768521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45985.860249768521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45985.860249768521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45985.860249768521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45985.860249768521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45985.860249768521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45985.860249768521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45985.860249768521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45985.860249768521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45985.860249768521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45985.860249768521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45985.860249768521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45985.860249768521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45985.860249768521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45985.860249768521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45985.860249768521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45985.860249768521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45985.860249768521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45985.860249768521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45985.860249768521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45985.860249768521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45985.860249768521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45985.860249768521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45985.860249768521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45985.860249768521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45985.860249768521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45985.860249768521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45985.860249768521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45985.860249768521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45985.860249768521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45985.860249768521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45985.860249768521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45985.860249768521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45985.860249768521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45985.860249768521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45985.860249768521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45985.860249768521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45985.860249768521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45985.860249768521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45985.860249768521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45985.860249768521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45985.860249768521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45985.860249768521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45985.860249768521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45985.860249768521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45985.860249768521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45985.860249768521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45985.860249768521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45985.860249768521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45985.860249768521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45985.860249768521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45985.860249768521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45985.860249768521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45985.860249768521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45985.860249768521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45985.860249768521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45985.860249768521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45985.860249768521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45985.860249768521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45985.860249768521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45985.860249768521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45985.860249768521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45985.860249768521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45985.860249768521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45985.860249768521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45985.860249768521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45985.860249768521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45985.860249768521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45985.860249768521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45985.860249768521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45985.860249768521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45985.860249768521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45985.860249768521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45985.860249768521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45985.860249768521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45985.860249768521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45985.860249768521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45985.860249768521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45985.860249768521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45985.860249768521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45985.860249768521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45985.860249768521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45985.860249768521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45985.860249768521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45985.860249768521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45985.860249768521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45985.860249768521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45985.860249768521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45985.860249768521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45985.860249768521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45985.860249768521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45985.860249768521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45985.860249768521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45985.860249768521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45985.860249768521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45985.860249768521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45985.860249768521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45985.860249768521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45985.860249768521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45985.860249768521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45985.860249768521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45985.860249768521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45985.860249768521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45985.860249768521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45985.860249768521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45985.860249768521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45985.860249768521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45985.860249768521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45985.860249768521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45985.860249768521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45985.860249768521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45985.860249768521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45985.860249768521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45985.860249768521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45985.860249768521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45985.860249768521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45985.860249768521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45985.860249768521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45985.860249768521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45985.860249768521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45985.860249768521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45985.860249768521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45985.860249768521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45985.860249768521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45985.860249768521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45985.860249768521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45985.860249768521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45985.860249768521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45985.860249768521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45985.860249768521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45985.860249768521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45985.860249768521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45985.860249768521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45985.860249768521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45985.860249768521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45985.860249768521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45985.860249768521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45985.860249768521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45985.860249768521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45985.860249768521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45985.860249768521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45985.860249768521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45985.860249768521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45985.860249768521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45985.860249768521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45985.860249768521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45985.860249768521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45985.860249768521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45985.860249768521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45985.860249768521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45985.860249768521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45985.860249768521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45985.860249768521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45985.860249768521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45985.860249768521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45985.860249768521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45985.860249768521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45985.860249768521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45985.860249768521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45985.860249768521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45985.860249768521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45985.860249768521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45985.860249768521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45985.860249768521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45985.860249768521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45985.860249768521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45985.860249768521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45985.860249768521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45985.860249768521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45985.860249768521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45985.860249768521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45985.860249768521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45985.860249768521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45985.860249768521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45985.860249768521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45985.860249768521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45985.860249768521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45985.860249768521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45985.860249768521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45985.860249768521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45985.860249768521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45985.860249768521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45985.860249768521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45985.860249768521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45985.860249768521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45985.860249768521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45985.860249768521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45985.860249768521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45985.860249768521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45985.860249768521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45985.860249768521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45985.860249768521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45985.860249768521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45985.860249768521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45985.860249768521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45985.860249768521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45985.860249768521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45985.860249768521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45985.860249768521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45985.860249768521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45985.860249768521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45985.860249768521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45985.860249768521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45985.860249768521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45985.860249768521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45985.860249768521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45985.860249768521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45985.860249768521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45985.860249768521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45985.860249768521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45985.860249768521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45985.860249768521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45985.860249768521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45985.860249768521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45985.860249768521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45985.860249768521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45985.860249768521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45985.860249768521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45985.860249768521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45985.860249768521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45985.860249768521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45985.860249768521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45985.860249768521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45985.860249768521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45985.860249768521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45985.860249768521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45985.860249768521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45985.860249768521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45985.860249768521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45985.860249768521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45985.860249768521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45985.860249768521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45985.860249768521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45985.860249768521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45985.860249768521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45985.860249768521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45985.860249768521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45985.860249768521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45985.860249768521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45985.860249768521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45985.860249768521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45985.860249768521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45985.860249768521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45985.860249768521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45985.860249768521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45985.860249768521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45985.860249768521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45985.860249768521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45985.860249768521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45985.860249768521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45985.860249768521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45985.860249768521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45985.860249768521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45985.860249768521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45985.860249768521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45985.860249768521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45985.860249768521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45985.860249768521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45985.860249768521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45985.860249768521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45985.860249768521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45985.860249768521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45985.860249768521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45985.860249768521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45985.860249768521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45985.860249768521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45985.860249768521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45985.860249768521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45985.860249768521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45985.860249768521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45985.860249768521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45985.860249768521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45985.860249768521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45985.860249768521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45985.860249768521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45985.860249768521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45985.860249768521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45985.860249768521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45985.860249768521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45985.860249768521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45985.860249768521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45985.860249768521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45985.860249768521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45985.860249768521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45985.860249768521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45985.860249768521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45985.860249768521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45985.860249768521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45985.860249768521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45985.860249768521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45985.860249768521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45985.860249768521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45985.860249768521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45985.860249768521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45985.860249768521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45985.860249768521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45985.860249768521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45985.860249768521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45985.860249768521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45985.860249768521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45985.860249768521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45985.860249768521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45985.860249768521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45985.860249768521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45985.860249768521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45985.860249768521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45985.860249768521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45985.860249768521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45985.860249768521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45985.860249768521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45985.860249768521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45985.860249768521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45985.860249768521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45985.860249768521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45985.860249768521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45985.860249768521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45985.860249768521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45985.860249768521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45985.860249768521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45985.860249768521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45985.860249768521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45985.860249768521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45985.860249768521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45985.860249768521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45985.860249768521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45985.860249768521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45985.860249768521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45985.860249768521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45985.860249768521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45985.860249768521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45985.860249768521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45985.860249768521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45985.860249768521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45985.860249768521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45985.860249768521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45985.860249768521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45985.860249768521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45985.860249768521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45985.860249768521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45985.860249768521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45985.860249768521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45985.860249768521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45985.860249768521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45985.860249768521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45985.860249768521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45985.860249768521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45985.860249768521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45985.860249768521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45985.860249768521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45985.860249768521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45985.860249768521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45985.860249768521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45985.860249768521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45985.860249768521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45985.860249768521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45985.860249768521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45985.860249768521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45985.860249768521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45985.860249768521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45985.860249768521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45985.860249768521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45985.860249768521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45985.860249768521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45985.860249768521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45985.860249768521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45985.860249768521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45985.860249768521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45985.860249768521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45985.860249768521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45985.860249768521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45985.860249768521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45985.860249768521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45985.860249768521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45985.860249768521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45985.860249768521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45985.860249768521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45985.860249768521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45985.860249768521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45985.860249768521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45985.860249768521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45985.860249768521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45985.860249768521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45985.860249768521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45985.860249768521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45985.860249768521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45985.860249768521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45985.860249768521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45985.860249768521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45985.860249768521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45985.860249768521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45985.860249768521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45985.860249768521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45985.860249768521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45985.860249768521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45985.860249768521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45985.860249768521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45985.860249768521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45985.860249768521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45985.860249768521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45985.860249768521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45985.860249768521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45985.860249768521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45985.860249768521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45985.860249768521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45985.860249768521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45985.860249768521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45985.860249768521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45985.860249768521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45985.860249768521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45985.860249768521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45985.860249768521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45985.860249768521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45985.860249768521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45985.860249768521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45985.860249768521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45985.860249768521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45985.860249768521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45985.860249768521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45985.860249768521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45985.860249768521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45985.860249768521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45985.860249768521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45985.860249768521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45985.860249768521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45985.860249768521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45985.860249768521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45985.860249768521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45985.860249768521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45985.860249768521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45985.860249768521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45985.860249768521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45985.860249768521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45985.860249768521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45985.860249768521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45985.860249768521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45985.860249768521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45985.860249768521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45985.860249768521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45985.860249768521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45985.860249768521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45985.860249768521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45985.860249768521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45985.860249768521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45985.860249768521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45985.860249768521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45985.860249768521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45985.860249768521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45985.860249768521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45985.860249768521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45985.860249768521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45985.860249768521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45985.860249768521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45985.860249768521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45985.860249768521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45985.860249768521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45985.860249768521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45985.860249768521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45985.860249768521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45985.860249768521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45985.860249768521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45985.860249768521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45985.860249768521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45985.860249768521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45985.860249768521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45985.860249768521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45985.860249768521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45985.860249768521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45985.860249768521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45985.860249768521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45985.860249768521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45985.860249768521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45985.860249768521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45985.860249768521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45985.860249768521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45985.860249768521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45985.860249768521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45985.860249768521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45985.860249768521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45985.860249768521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45985.860249768521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45985.860249768521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45985.860249768521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45985.860249768521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45985.860249768521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45985.860249768521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45985.860249768521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45985.860249768521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45985.860249768521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45985.860249768521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45985.860249768521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45985.860249768521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45985.860249768521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45985.860249768521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45985.860249768521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45985.860249768521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45985.860249768521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45985.860249768521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45985.860249768521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45985.860249768521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45985.860249768521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45985.860249768521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45985.860249768521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45985.860249768521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45985.860249768521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45985.860249768521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45985.860249768521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45985.860249768521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45985.860249768521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45985.860249768521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45985.860249768521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45985.860249768521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45985.860249768521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45985.860249768521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45985.860249768521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45985.860249768521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45985.860249768521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45985.860249768521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45985.860249768521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45985.860249768521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45985.860249768521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45985.860249768521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45985.860249768521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45985.860249768521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45985.860249768521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45985.860249768521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45985.860249768521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45985.860249768521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45985.860249768521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45985.860249768521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45985.860249768521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45985.860249768521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45985.860249768521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45985.860249768521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45985.860249768521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45985.860249768521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45985.860249768521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45985.860249768521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45985.860249768521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45985.860249768521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45985.860249768521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45985.860249768521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45985.860249768521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45985.860249768521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45985.860249768521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45985.860249768521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45985.860249768521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45985.860249768521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45985.860249768521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45985.860249768521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45985.860249768521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45985.860249768521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45985.860249768521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45985.860249768521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45985.860249768521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45985.860249768521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45985.860249768521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45985.860249768521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45985.860249768521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45985.860249768521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45985.860249768521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45985.860249768521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45985.860249768521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45985.860249768521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45985.860249768521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45985.860249768521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45985.860249768521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45985.860249768521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45985.860249768521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45985.860249768521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45985.860249768521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282.3795321759244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3</v>
      </c>
      <c r="D3" s="91" t="s">
        <v>38898</v>
      </c>
      <c r="E3" s="94" t="s">
        <v>39021</v>
      </c>
      <c r="F3" s="95">
        <v>45985.826608796298</v>
      </c>
      <c r="G3" s="96">
        <f t="shared" ref="G3:G7" ca="1" si="0">IFERROR(NOW()-F3,"")</f>
        <v>3.3640972222201526E-2</v>
      </c>
      <c r="H3" s="95">
        <v>45985.805798611109</v>
      </c>
      <c r="I3" s="113" t="str">
        <f>IFERROR(VLOOKUP(D3,DB!A:F,6,0),"")</f>
        <v>Generator-SG</v>
      </c>
      <c r="J3" s="113" t="str">
        <f>IFERROR(VLOOKUP(D3,DB!A:G,7,0),"")</f>
        <v>Dead</v>
      </c>
      <c r="K3" s="97" t="s">
        <v>39115</v>
      </c>
      <c r="L3" s="91" t="str">
        <f>IFERROR(VLOOKUP(D3,DB!A:I,9,0),"")</f>
        <v>Latis</v>
      </c>
    </row>
    <row r="4" spans="1:16" ht="15" customHeight="1">
      <c r="A4" s="113"/>
      <c r="B4" s="113" t="str">
        <f>IFERROR(VLOOKUP(D4,DB!A:K,11,0),"")</f>
        <v/>
      </c>
      <c r="C4" s="93"/>
      <c r="D4" s="91"/>
      <c r="E4" s="94"/>
      <c r="F4" s="95"/>
      <c r="G4" s="96">
        <f t="shared" ca="1" si="0"/>
        <v>45985.860249768521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45985.860249768521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45985.860249768521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45985.860249768521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45985.860249768521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45985.860249768521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45985.860249768521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45985.860249768521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45985.860249768521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45985.860249768521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45985.860249768521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45985.860249768521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45985.860249768521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45985.860249768521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45985.860249768521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45985.860249768521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45985.860249768521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45985.860249768521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45985.860249768521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45985.860249768521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45985.860249768521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45985.860249768521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45985.860249768521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45985.860249768521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45985.860249768521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45985.860249768521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45985.860249768521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45985.860249768521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45985.860249768521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45985.860249768521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45985.860249768521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45985.860249768521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45985.860249768521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45985.860249768521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45985.860249768521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45985.860249768521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45985.860249768521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45985.860249768521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45985.860249768521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45985.860249768521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45985.860249768521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45985.860249768521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45985.860249768521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45985.860249768521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45985.860249768521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45985.860249768521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45985.860249768521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45985.860249768521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45985.860249768521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45985.860249768521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45985.860249768521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45985.860249768521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45985.860249768521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45985.860249768521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45985.860249768521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45985.860249768521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45985.860249768521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45985.860249768521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45985.860249768521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45985.860249768521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45985.860249768521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45985.860249768521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45985.860249768521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45985.860249768521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45985.860249768521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45985.860249768521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45985.860249768521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45985.860249768521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45985.860249768521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45985.860249768521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45985.860249768521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45985.860249768521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45985.860249768521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45985.860249768521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45985.860249768521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45985.860249768521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45985.860249768521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45985.860249768521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45985.860249768521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45985.860249768521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45985.860249768521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45985.860249768521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45985.860249768521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45985.860249768521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45985.860249768521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45985.860249768521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45985.860249768521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45985.860249768521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45985.860249768521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45985.860249768521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45985.860249768521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45985.860249768521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45985.860249768521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45985.860249768521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45985.860249768521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45985.860249768521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45985.860249768521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45985.860249768521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45985.860249768521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45985.860249768521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45985.860249768521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45985.860249768521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45985.860249768521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45985.860249768521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45985.860249768521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45985.860249768521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45985.860249768521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45985.860249768521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45985.860249768521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45985.860249768521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45985.860249768521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45985.860249768521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45985.860249768521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45985.860249768521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45985.860249768521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45985.860249768521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45985.860249768521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45985.860249768521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45985.860249768521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45985.860249768521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45985.860249768521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45985.860249768521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45985.860249768521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45985.860249768521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45985.860249768521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45985.860249768521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45985.860249768521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45985.860249768521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45985.860249768521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45985.860249768521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45985.860249768521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45985.860249768521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45985.860249768521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45985.860249768521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45985.860249768521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45985.860249768521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45985.860249768521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45985.860249768521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45985.860249768521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45985.860249768521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45985.860249768521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45985.860249768521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45985.860249768521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45985.860249768521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45985.860249768521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45985.860249768521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45985.860249768521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45985.860249768521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45985.860249768521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45985.860249768521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45985.860249768521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45985.860249768521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45985.860249768521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45985.860249768521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45985.860249768521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45985.860249768521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45985.860249768521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45985.860249768521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45985.860249768521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45985.860249768521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45985.860249768521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45985.860249768521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45985.860249768521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45985.860249768521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45985.860249768521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45985.860249768521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45985.860249768521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45985.860249768521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45985.860249768521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45985.860249768521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45985.860249768521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45985.860249768521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45985.860249768521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45985.860249768521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45985.860249768521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45985.860249768521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45985.860249768521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45985.860249768521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45985.860249768521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45985.860249768521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45985.860249768521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45985.860249768521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45985.860249768521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45985.860249768521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45985.860249768521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45985.860249768521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45985.860249768521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45985.860249768521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45985.860249768521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45985.860249768521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45985.860249768521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45985.860249768521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45985.860249768521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45985.860249768521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45985.860249768521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45985.860249768521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45985.860249768521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45985.860249768521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45985.860249768521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45985.860249768521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45985.860249768521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45985.860249768521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45985.860249768521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45985.860249768521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45985.860249768521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45985.860249768521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45985.860249768521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45985.860249768521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45985.860249768521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45985.860249768521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45985.860249768521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45985.860249768521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45985.860249768521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45985.860249768521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45985.860249768521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45985.860249768521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45985.860249768521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45985.860249768521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45985.860249768521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45985.860249768521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45985.860249768521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45985.860249768521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45985.860249768521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45985.860249768521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45985.860249768521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45985.860249768521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45985.860249768521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45985.860249768521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45985.860249768521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45985.860249768521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45985.860249768521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45985.860249768521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45985.860249768521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45985.860249768521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45985.860249768521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45985.860249768521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45985.860249768521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45985.860249768521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45985.860249768521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45985.860249768521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45985.860249768521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45985.860249768521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45985.860249768521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45985.860249768521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45985.860249768521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45985.860249768521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45985.860249768521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45985.860249768521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45985.860249768521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45985.860249768521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45985.860249768521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45985.860249768521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45985.860249768521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45985.860249768521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45985.860249768521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45985.860249768521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45985.860249768521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45985.860249768521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45985.860249768521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45985.860249768521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45985.860249768521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45985.860249768521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45985.860249768521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45985.860249768521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45985.860249768521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45985.860249768521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45985.860249768521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45985.860249768521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45985.860249768521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45985.860249768521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45985.860249768521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45985.860249768521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45985.860249768521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45985.860249768521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45985.860249768521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45985.860249768521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45985.860249768521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45985.860249768521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45985.860249768521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45985.860249768521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45985.860249768521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45985.860249768521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45985.860249768521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45985.860249768521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45985.860249768521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45985.860249768521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45985.860249768521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45985.860249768521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45985.860249768521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45985.860249768521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45985.860249768521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45985.860249768521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45985.860249768521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45985.860249768521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45985.860249768521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45985.860249768521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45985.860249768521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45985.860249768521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45985.860249768521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45985.860249768521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45985.860249768521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45985.860249768521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45985.860249768521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45985.860249768521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45985.860249768521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45985.860249768521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45985.860249768521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45985.860249768521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45985.860249768521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45985.860249768521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45985.860249768521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45985.860249768521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45985.860249768521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45985.860249768521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45985.860249768521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45985.860249768521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45985.860249768521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45985.860249768521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45985.860249768521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45985.860249768521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45985.860249768521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45985.860249768521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45985.860249768521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45985.860249768521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45985.860249768521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45985.860249768521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45985.860249768521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45985.860249768521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45985.860249768521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45985.860249768521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45985.860249768521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45985.860249768521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45985.860249768521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45985.860249768521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45985.860249768521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45985.860249768521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45985.860249768521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45985.860249768521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45985.860249768521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45985.860249768521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45985.860249768521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45985.860249768521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45985.860249768521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45985.860249768521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45985.860249768521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45985.860249768521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45985.860249768521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45985.860249768521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45985.860249768521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45985.860249768521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45985.860249768521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45985.860249768521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45985.860249768521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45985.860249768521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45985.860249768521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45985.860249768521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45985.860249768521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45985.860249768521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45985.860249768521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45985.860249768521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45985.860249768521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45985.860249768521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45985.860249768521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45985.860249768521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45985.860249768521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45985.860249768521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45985.860249768521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45985.860249768521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45985.860249768521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45985.860249768521</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94.028189583332278</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59.671372453703952</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37.199138657408184</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4.4869511574070202</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45985.860249768521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45985.860249768521</v>
      </c>
      <c r="H7" s="109"/>
      <c r="I7" s="109" t="str">
        <f>IFERROR(VLOOKUP(D7,DB!A:F,6,0),"")</f>
        <v/>
      </c>
      <c r="J7" s="109" t="str">
        <f>IFERROR(VLOOKUP(D7,DB!A:G,7,0),"")</f>
        <v/>
      </c>
      <c r="K7" s="109"/>
      <c r="L7" s="109" t="str">
        <f>IFERROR(VLOOKUP(D7,DB!A:I,9,0),"")</f>
        <v/>
      </c>
    </row>
    <row r="8" spans="1:13">
      <c r="A8" s="109"/>
      <c r="B8" s="109" t="str">
        <f>IFERROR(VLOOKUP(D8,DB!A:K,11,0),"")</f>
        <v>R4</v>
      </c>
      <c r="C8" s="109"/>
      <c r="D8" s="109" t="s">
        <v>31347</v>
      </c>
      <c r="E8" s="109"/>
      <c r="F8" s="109"/>
      <c r="G8" s="111">
        <f ca="1">IFERROR(NOW()-F8,"")</f>
        <v>45985.860249768521</v>
      </c>
      <c r="H8" s="109"/>
      <c r="I8" s="109" t="str">
        <f>IFERROR(VLOOKUP(D8,DB!A:F,6,0),"")</f>
        <v>Generator-DG</v>
      </c>
      <c r="J8" s="109" t="str">
        <f>IFERROR(VLOOKUP(D8,DB!A:G,7,0),"")</f>
        <v>Good</v>
      </c>
      <c r="K8" s="109"/>
      <c r="L8" s="109" t="str">
        <f>IFERROR(VLOOKUP(D8,DB!A:I,9,0),"")</f>
        <v>Latis</v>
      </c>
    </row>
    <row r="9" spans="1:13">
      <c r="A9" s="109"/>
      <c r="B9" s="109" t="str">
        <f>IFERROR(VLOOKUP(D9,DB!A:K,11,0),"")</f>
        <v/>
      </c>
      <c r="C9" s="109"/>
      <c r="D9" s="109"/>
      <c r="E9" s="109"/>
      <c r="F9" s="109"/>
      <c r="G9" s="111">
        <f ca="1">IFERROR(NOW()-F9,"")</f>
        <v>45985.860249768521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45985.860249768521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45985.860249768521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45985.860249768521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45985.860249768521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45985.860249768521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45985.860249768521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45985.860249768521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45985.860249768521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45985.860249768521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45985.860249768521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45985.860249768521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45985.860249768521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45985.860249768521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45985.860249768521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45985.860249768521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45985.860249768521</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45985.860249768521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45985.860249768521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45985.860249768521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45985.860249768521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45985.860249768521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45985.860249768521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45985.860249768521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45985.860249768521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45985.860249768521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45985.860249768521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45985.860249768521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45985.860249768521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45985.860249768521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45985.860249768521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45985.860249768521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45985.860249768521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45985.860249768521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45985.860249768521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45985.860249768521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45985.860249768521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45985.860249768521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45985.860249768521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45985.860249768521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45985.860249768521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45985.860249768521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45985.860249768521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45985.860249768521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45985.860249768521</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45985.860249768521</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45985.860249768521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45985.860249768521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45985.860249768521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45985.860249768521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45985.860249768521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45985.860249768521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45985.860249768521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45985.860249768521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45985.860249768521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45985.860249768521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45985.860249768521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45985.860249768521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45985.860249768521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45985.860249768521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45985.860249768521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45985.860249768521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45985.860249768521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45985.860249768521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45985.860249768521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45985.860249768521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45985.860249768521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45985.860249768521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45985.860249768521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45985.860249768521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45985.860249768521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45985.860249768521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45985.860249768521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45985.860249768521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45985.860249768521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45985.860249768521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45985.860249768521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45985.860249768521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45985.860249768521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45985.860249768521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45985.860249768521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45985.860249768521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45985.860249768521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45985.860249768521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45985.860249768521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45985.860249768521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45985.860249768521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45985.860249768521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2025-11-24T17:39:06Z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