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72" documentId="13_ncr:1_{F6CB121F-512D-4AA6-A0C1-0FB36C537598}" xr6:coauthVersionLast="47" xr6:coauthVersionMax="47" xr10:uidLastSave="{63B2CAD6-B4F0-4A78-AD11-E4545027402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<sst xmlns="http://schemas.openxmlformats.org/spreadsheetml/2006/main" count="180315" uniqueCount="39142">
  <si>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</si>
  <si>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</si>
  <si>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</si>
  <si>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</si>
  <si>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</si>
  <si>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</si>
  <si>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</si>
  <si>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</si>
  <si>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</si>
  <si>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</si>
  <si>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</si>
  <si>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</si>
  <si>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</si>
  <si>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</si>
  <si>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</si>
  <si>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</si>
  <si>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</si>
  <si>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</si>
  <si>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</si>
  <si>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</si>
  <si>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</si>
  <si>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</si>
  <si>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</si>
  <si>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</si>
  <si>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</si>
  <si>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</si>
  <si>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</si>
  <si>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</si>
  <si>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</si>
  <si>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</si>
  <si>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</si>
  <si>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</si>
  <si>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</si>
  <si>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</si>
  <si>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</si>
  <si>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</si>
  <si>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</si>
  <si>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</si>
  <si>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</si>
  <si>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</si>
  <si>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</si>
  <si>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</si>
  <si>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</si>
  <si>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</si>
  <si>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</si>
  <si>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</si>
  <si>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</si>
  <si>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</si>
  <si>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</si>
  <si>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</si>
  <si>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</si>
  <si>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</si>
  <si>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</si>
  <si>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</si>
  <si>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</si>
  <si>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</si>
  <si>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</si>
  <si>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</si>
  <si>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</si>
  <si>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</si>
  <si>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</si>
  <si>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</si>
  <si>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</si>
  <si>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</si>
  <si>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</si>
  <si>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</si>
  <si>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</si>
  <si>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</si>
  <si>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</si>
  <si>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</si>
  <si>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</si>
  <si>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</si>
  <si>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</si>
  <si>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</si>
  <si>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</si>
  <si>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</si>
  <si>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</si>
  <si>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</si>
  <si>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</si>
  <si>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</si>
  <si>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</si>
  <si>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</si>
  <si>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</si>
  <si>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</si>
  <si>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</si>
  <si>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</si>
  <si>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</si>
  <si>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</si>
  <si>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</si>
  <si>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</si>
  <si>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</si>
  <si>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</si>
  <si>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</si>
  <si>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</si>
  <si>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</si>
  <si>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</si>
  <si>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</si>
  <si>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</si>
  <si>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</si>
  <si>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</si>
  <si>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</si>
  <si>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</si>
  <si>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</si>
  <si>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</si>
  <si>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</si>
  <si>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</si>
  <si>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</si>
  <si>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</si>
  <si>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</si>
  <si>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</si>
  <si>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</si>
  <si>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</si>
  <si>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</si>
  <si>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</si>
  <si>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</si>
  <si>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</si>
  <si>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</si>
  <si>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</si>
  <si>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</si>
  <si>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</si>
  <si>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</si>
  <si>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</si>
  <si>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</si>
  <si>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</si>
  <si>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</si>
  <si>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</si>
  <si>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</si>
  <si>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</si>
  <si>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</si>
  <si>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</si>
  <si>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</si>
  <si>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</si>
  <si>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</si>
  <si>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</si>
  <si>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</si>
  <si>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</si>
  <si>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</si>
  <si>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</si>
  <si>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</si>
  <si>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</si>
  <si>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</si>
  <si>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</si>
  <si>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</si>
  <si>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</si>
  <si>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</si>
  <si>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</si>
  <si>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</si>
  <si>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</si>
  <si>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</si>
  <si>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</si>
  <si>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</si>
  <si>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</si>
  <si>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</si>
  <si>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</si>
  <si>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</si>
  <si>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</si>
  <si>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</si>
  <si>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</si>
  <si>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</si>
  <si>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</si>
  <si>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</si>
  <si>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</si>
  <si>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</si>
  <si>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</si>
  <si>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</si>
  <si>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</si>
  <si>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</si>
  <si>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</si>
  <si>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</si>
  <si>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</si>
  <si>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</si>
  <si>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</si>
  <si>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</si>
  <si>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</si>
  <si>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</si>
  <si>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</si>
  <si>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</si>
  <si>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</si>
  <si>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</si>
  <si>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</si>
  <si>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</si>
  <si>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</si>
  <si>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</si>
  <si>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</si>
  <si>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</si>
  <si>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</si>
  <si>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</si>
  <si>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</si>
  <si>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</si>
  <si>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</si>
  <si>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</si>
  <si>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</si>
  <si>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</si>
  <si>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</si>
  <si>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</si>
  <si>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</si>
  <si>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</si>
  <si>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</si>
  <si>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</si>
  <si>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</si>
  <si>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</si>
  <si>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</si>
  <si>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</si>
  <si>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</si>
  <si>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</si>
  <si>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</si>
  <si>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</si>
  <si>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</si>
  <si>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</si>
  <si>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</si>
  <si>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</si>
  <si>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</si>
  <si>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</si>
  <si>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</si>
  <si>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</si>
  <si>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</si>
  <si>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</si>
  <si>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</si>
  <si>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</si>
  <si>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</si>
  <si>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</si>
  <si>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</si>
  <si>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</si>
  <si>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</si>
  <si>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</si>
  <si>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</si>
  <si>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</si>
  <si>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</si>
  <si>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</si>
  <si>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</si>
  <si>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</si>
  <si>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</si>
  <si>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</si>
  <si>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</si>
  <si>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</si>
  <si>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</si>
  <si>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</si>
  <si>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</si>
  <si>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</si>
  <si>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</si>
  <si>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</si>
  <si>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</si>
  <si>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</si>
  <si>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</si>
  <si>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</si>
  <si>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</si>
  <si>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</si>
  <si>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</si>
  <si>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</si>
  <si>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</si>
  <si>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</si>
  <si>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</si>
  <si>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</si>
  <si>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</si>
  <si>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</si>
  <si>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</si>
  <si>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</si>
  <si>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</si>
  <si>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</si>
  <si>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</si>
  <si>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</si>
  <si>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</si>
  <si>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</si>
  <si>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</si>
  <si>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</si>
  <si>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</si>
  <si>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</si>
  <si>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</si>
  <si>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</si>
  <si>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</si>
  <si>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</si>
  <si>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</si>
  <si>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</si>
  <si>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</si>
  <si>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</si>
  <si>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</si>
  <si>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</si>
  <si>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</si>
  <si>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</si>
  <si>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</si>
  <si>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</si>
  <si>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</si>
  <si>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</si>
  <si>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</si>
  <si>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</si>
  <si>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</si>
  <si>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</si>
  <si>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</si>
  <si>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</si>
  <si>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</si>
  <si>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</si>
  <si>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</si>
  <si>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</si>
  <si>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</si>
  <si>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</si>
  <si>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</si>
  <si>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</si>
  <si>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</si>
  <si>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</si>
  <si>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</si>
  <si>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</si>
  <si>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</si>
  <si>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</si>
  <si>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</si>
  <si>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</si>
  <si>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</si>
  <si>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</si>
  <si>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</si>
  <si>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</si>
  <si>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</si>
  <si>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</si>
  <si>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</si>
  <si>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</si>
  <si>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</si>
  <si>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</si>
  <si>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</si>
  <si>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</si>
  <si>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</si>
  <si>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</si>
  <si>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</si>
  <si>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</si>
  <si>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</si>
  <si>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</si>
  <si>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</si>
  <si>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</si>
  <si>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</si>
  <si>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</si>
  <si>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</si>
  <si>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</si>
  <si>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</si>
  <si>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</si>
  <si>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</si>
  <si>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</si>
  <si>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</si>
  <si>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</si>
  <si>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</si>
  <si>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</si>
  <si>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</si>
  <si>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</si>
  <si>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</si>
  <si>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</si>
  <si>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</si>
  <si>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</si>
  <si>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</si>
  <si>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</si>
  <si>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</si>
  <si>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</si>
  <si>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</si>
  <si>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</si>
  <si>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</si>
  <si>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</si>
  <si>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</si>
  <si>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</si>
  <si>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</si>
  <si>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</si>
  <si>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</si>
  <si>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</si>
  <si>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</si>
  <si>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</si>
  <si>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</si>
  <si>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</si>
  <si>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</si>
  <si>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</si>
  <si>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</si>
  <si>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</si>
  <si>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</si>
  <si>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</si>
  <si>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</si>
  <si>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</si>
  <si>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</si>
  <si>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</si>
  <si>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</si>
  <si>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</si>
  <si>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</si>
  <si>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</si>
  <si>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</si>
  <si>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</si>
  <si>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</si>
  <si>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</si>
  <si>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</si>
  <si>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</si>
  <si>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</si>
  <si>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</si>
  <si>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</si>
  <si>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</si>
  <si>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</si>
  <si>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</si>
  <si>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</si>
  <si>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</si>
  <si>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</si>
  <si>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</si>
  <si>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</si>
  <si>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</si>
  <si>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</si>
  <si>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</si>
  <si>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</si>
  <si>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</si>
  <si>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</si>
  <si>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</si>
  <si>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</si>
  <si>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</si>
  <si>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</si>
  <si>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</si>
  <si>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</si>
  <si>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</si>
  <si>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</si>
  <si>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</si>
  <si>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</si>
  <si>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</si>
  <si>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</si>
  <si>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</si>
  <si>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</si>
  <si>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</si>
  <si>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</si>
  <si>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</si>
  <si>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</si>
  <si>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</si>
  <si>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</si>
  <si>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</si>
  <si>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</si>
  <si>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</si>
  <si>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</si>
  <si>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</si>
  <si>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</si>
  <si>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</si>
  <si>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</si>
  <si>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</si>
  <si>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</si>
  <si>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</si>
  <si>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</si>
  <si>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</si>
  <si>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</si>
  <si>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</si>
  <si>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</si>
  <si>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</si>
  <si>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</si>
  <si>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</si>
  <si>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</si>
  <si>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</si>
  <si>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</si>
  <si>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</si>
  <si>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</si>
  <si>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</si>
  <si>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</si>
  <si>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</si>
  <si>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</si>
  <si>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</si>
  <si>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</si>
  <si>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</si>
  <si>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</si>
  <si>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</si>
  <si>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</si>
  <si>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</si>
  <si>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</si>
  <si>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</si>
  <si>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</si>
  <si>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</si>
  <si>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</si>
  <si>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</si>
  <si>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</si>
  <si>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</si>
  <si>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</si>
  <si>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</si>
  <si>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</si>
  <si>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</si>
  <si>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</si>
  <si>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</si>
  <si>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</si>
  <si>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</si>
  <si>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</si>
  <si>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</si>
  <si>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</si>
  <si>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</si>
  <si>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</si>
  <si>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</si>
  <si>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</si>
  <si>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</si>
  <si>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</si>
  <si>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</si>
  <si>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</si>
  <si>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</si>
  <si>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</si>
  <si>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</si>
  <si>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</si>
  <si>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</si>
  <si>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</si>
  <si>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</si>
  <si>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</si>
  <si>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</si>
  <si>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</si>
  <si>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</si>
  <si>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</si>
  <si>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</si>
  <si>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</si>
  <si>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</si>
  <si>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</si>
  <si>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</si>
  <si>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</si>
  <si>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</si>
  <si>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</si>
  <si>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</si>
  <si>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</si>
  <si>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</si>
  <si>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</si>
  <si>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</si>
  <si>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</si>
  <si>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</si>
  <si>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</si>
  <si>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</si>
  <si>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</si>
  <si>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</si>
  <si>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</si>
  <si>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</si>
  <si>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</si>
  <si>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</si>
  <si>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</si>
  <si>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</si>
  <si>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</si>
  <si>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</si>
  <si>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</si>
  <si>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</si>
  <si>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</si>
  <si>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</si>
  <si>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</si>
  <si>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</si>
  <si>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</si>
  <si>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</si>
  <si>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</si>
  <si>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</si>
  <si>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</si>
  <si>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</si>
  <si>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</si>
  <si>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</si>
  <si>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</si>
  <si>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</si>
  <si>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</si>
  <si>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</si>
  <si>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</si>
  <si>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</si>
  <si>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</si>
  <si>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</si>
  <si>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</si>
  <si>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</si>
  <si>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</si>
  <si>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</si>
  <si>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</si>
  <si>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</si>
  <si>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</si>
  <si>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</si>
  <si>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</si>
  <si>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</si>
  <si>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</si>
  <si>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</si>
  <si>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</si>
  <si>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</si>
  <si>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</si>
  <si>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</si>
  <si>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</si>
  <si>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</si>
  <si>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</si>
  <si>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</si>
  <si>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</si>
  <si>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</si>
  <si>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</si>
  <si>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</si>
  <si>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</si>
  <si>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</si>
  <si>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</si>
  <si>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</si>
  <si>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</si>
  <si>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</si>
  <si>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</si>
  <si>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</si>
  <si>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</si>
  <si>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</si>
  <si>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</si>
  <si>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</si>
  <si>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</si>
  <si>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</si>
  <si>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</si>
  <si>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</si>
  <si>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</si>
  <si>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</si>
  <si>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</si>
  <si>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</si>
  <si>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</si>
  <si>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</si>
  <si>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</si>
  <si>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</si>
  <si>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</si>
  <si>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</si>
  <si>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</si>
  <si>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</si>
  <si>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</si>
  <si>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</si>
  <si>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</si>
  <si>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</si>
  <si>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</si>
  <si>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</si>
  <si>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</si>
  <si>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</si>
  <si>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</si>
  <si>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</si>
  <si>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</si>
  <si>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</si>
  <si>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</si>
  <si>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</si>
  <si>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</si>
  <si>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</si>
  <si>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</si>
  <si>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</si>
  <si>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</si>
  <si>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</si>
  <si>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</si>
  <si>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</si>
  <si>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</si>
  <si>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</si>
  <si>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</si>
  <si>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</si>
  <si>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</si>
  <si>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</si>
  <si>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</si>
  <si>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</si>
  <si>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</si>
  <si>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</si>
  <si>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</si>
  <si>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</si>
  <si>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</si>
  <si>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</si>
  <si>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</si>
  <si>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</si>
  <si>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</si>
  <si>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</si>
  <si>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</si>
  <si>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</si>
  <si>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</si>
  <si>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</si>
  <si>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</si>
  <si>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</si>
  <si>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</si>
  <si>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</si>
  <si>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</si>
  <si>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</si>
  <si>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</si>
  <si>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</si>
  <si>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</si>
  <si>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</si>
  <si>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</si>
  <si>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</si>
  <si>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</si>
  <si>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</si>
  <si>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</si>
  <si>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</si>
  <si>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</si>
  <si>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</si>
  <si>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</si>
  <si>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</si>
  <si>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</si>
  <si>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</si>
  <si>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</si>
  <si>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</si>
  <si>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</si>
  <si>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</si>
  <si>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</si>
  <si>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</si>
  <si>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</si>
  <si>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</si>
  <si>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</si>
  <si>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</si>
  <si>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</si>
  <si>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</si>
  <si>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</si>
  <si>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</si>
  <si>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</si>
  <si>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</si>
  <si>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</si>
  <si>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</si>
  <si>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</si>
  <si>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</si>
  <si>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</si>
  <si>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</si>
  <si>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</si>
  <si>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</si>
  <si>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</si>
  <si>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</si>
  <si>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</si>
  <si>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</si>
  <si>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</si>
  <si>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</si>
  <si>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</si>
  <si>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</si>
  <si>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</si>
  <si>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</si>
  <si>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</si>
  <si>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</si>
  <si>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</si>
  <si>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</si>
  <si>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</si>
  <si>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</si>
  <si>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</si>
  <si>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</si>
  <si>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</si>
  <si>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</si>
  <si>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</si>
  <si>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</si>
  <si>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</si>
  <si>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</si>
  <si>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</si>
  <si>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</si>
  <si>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</si>
  <si>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</si>
  <si>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</si>
  <si>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</si>
  <si>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</si>
  <si>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</si>
  <si>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</si>
  <si>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</si>
  <si>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</si>
  <si>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</si>
  <si>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</si>
  <si>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</si>
  <si>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</si>
  <si>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</si>
  <si>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</si>
  <si>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</si>
  <si>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</si>
  <si>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</si>
  <si>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</si>
  <si>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</si>
  <si>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</si>
  <si>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</si>
  <si>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</si>
  <si>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</si>
  <si>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</si>
  <si>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</si>
  <si>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</si>
  <si>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</si>
  <si>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</si>
  <si>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</si>
  <si>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</si>
  <si>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</si>
  <si>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</si>
  <si>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</si>
  <si>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</si>
  <si>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</si>
  <si>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</si>
  <si>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</si>
  <si>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</si>
  <si>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</si>
  <si>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</si>
  <si>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</si>
  <si>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</si>
  <si>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</si>
  <si>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</si>
  <si>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</si>
  <si>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</si>
  <si>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</si>
  <si>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</si>
  <si>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</si>
  <si>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</si>
  <si>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</si>
  <si>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</si>
  <si>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</si>
  <si>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</si>
  <si>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</si>
  <si>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</si>
  <si>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</si>
  <si>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</si>
  <si>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</si>
  <si>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</si>
  <si>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</si>
  <si>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</si>
  <si>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</si>
  <si>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</si>
  <si>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</si>
  <si>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</si>
  <si>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</si>
  <si>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</si>
  <si>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</si>
  <si>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</si>
  <si>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</si>
  <si>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</si>
  <si>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</si>
  <si>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</si>
  <si>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</si>
  <si>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</si>
  <si>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</si>
  <si>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</si>
  <si>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</si>
  <si>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</si>
  <si>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</si>
  <si>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</si>
  <si>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</si>
  <si>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</si>
  <si>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</si>
  <si>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</si>
  <si>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</si>
  <si>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</si>
  <si>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</si>
  <si>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</si>
  <si>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</si>
  <si>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</si>
  <si>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</si>
  <si>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</si>
  <si>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</si>
  <si>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</si>
  <si>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</si>
  <si>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</si>
  <si>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</si>
  <si>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</si>
  <si>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</si>
  <si>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</si>
  <si>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</si>
  <si>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</si>
  <si>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</si>
  <si>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</si>
  <si>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</si>
  <si>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</si>
  <si>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</si>
  <si>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</si>
  <si>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</si>
  <si>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</si>
  <si>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</si>
  <si>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</si>
  <si>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</si>
  <si>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</si>
  <si>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</si>
  <si>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</si>
  <si>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</si>
  <si>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</si>
  <si>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</si>
  <si>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</si>
  <si>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</si>
  <si>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</si>
  <si>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</si>
  <si>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</si>
  <si>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</si>
  <si>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</si>
  <si>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</si>
  <si>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</si>
  <si>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</si>
  <si>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</si>
  <si>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</si>
  <si>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</si>
  <si>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</si>
  <si>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</si>
  <si>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</si>
  <si>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</si>
  <si>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</si>
  <si>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</si>
  <si>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</si>
  <si>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</si>
  <si>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</si>
  <si>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</si>
  <si>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</si>
  <si>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</si>
  <si>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</si>
  <si>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</si>
  <si>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</si>
  <si>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</si>
  <si>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</si>
  <si>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</si>
  <si>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</si>
  <si>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</si>
  <si>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</si>
  <si>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</si>
  <si>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</si>
  <si>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</si>
  <si>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</si>
  <si>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</si>
  <si>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</si>
  <si>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</si>
  <si>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</si>
  <si>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</si>
  <si>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</si>
  <si>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</si>
  <si>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</si>
  <si>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</si>
  <si>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</si>
  <si>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</si>
  <si>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</si>
  <si>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</si>
  <si>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</si>
  <si>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</si>
  <si>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</si>
  <si>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</si>
  <si>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</si>
  <si>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</si>
  <si>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</si>
  <si>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</si>
  <si>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</si>
  <si>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</si>
  <si>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</si>
  <si>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</si>
  <si>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</si>
  <si>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</si>
  <si>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</si>
  <si>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</si>
  <si>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</si>
  <si>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</si>
  <si>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</si>
  <si>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</si>
  <si>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</si>
  <si>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</si>
  <si>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</si>
  <si>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</si>
  <si>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</si>
  <si>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</si>
  <si>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</si>
  <si>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</si>
  <si>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</si>
  <si>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</si>
  <si>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</si>
  <si>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</si>
  <si>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</si>
  <si>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</si>
  <si>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</si>
  <si>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</si>
  <si>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</si>
  <si>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</si>
  <si>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</si>
  <si>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</si>
  <si>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</si>
  <si>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</si>
  <si>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</si>
  <si>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</si>
  <si>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</si>
  <si>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</si>
  <si>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</si>
  <si>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</si>
  <si>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</si>
  <si>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</si>
  <si>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</si>
  <si>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</si>
  <si>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</si>
  <si>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</si>
  <si>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</si>
  <si>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</si>
  <si>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</si>
  <si>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</si>
  <si>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</si>
  <si>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</si>
  <si>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</si>
  <si>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</si>
  <si>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</si>
  <si>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</si>
  <si>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</si>
  <si>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</si>
  <si>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</si>
  <si>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</si>
  <si>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</si>
  <si>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</si>
  <si>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</si>
  <si>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</si>
  <si>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</si>
  <si>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</si>
  <si>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</si>
  <si>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</si>
  <si>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</si>
  <si>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</si>
  <si>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</si>
  <si>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</si>
  <si>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</si>
  <si>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</si>
  <si>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</si>
  <si>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</si>
  <si>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</si>
  <si>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</si>
  <si>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</si>
  <si>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</si>
  <si>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</si>
  <si>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</si>
  <si>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</si>
  <si>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</si>
  <si>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</si>
  <si>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</si>
  <si>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</si>
  <si>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</si>
  <si>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</si>
  <si>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</si>
  <si>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</si>
  <si>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</si>
  <si>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</si>
  <si>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</si>
  <si>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</si>
  <si>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</si>
  <si>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</si>
  <si>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</si>
  <si>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</si>
  <si>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</si>
  <si>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</si>
  <si>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</si>
  <si>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</si>
  <si>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</si>
  <si>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</si>
  <si>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</si>
  <si>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</si>
  <si>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</si>
  <si>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</si>
  <si>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</si>
  <si>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</si>
  <si>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</si>
  <si>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</si>
  <si>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</si>
  <si>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</si>
  <si>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</si>
  <si>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</si>
  <si>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</si>
  <si>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</si>
  <si>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</si>
  <si>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</si>
  <si>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</si>
  <si>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</si>
  <si>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</si>
  <si>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</si>
  <si>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</si>
  <si>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</si>
  <si>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</si>
  <si>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</si>
  <si>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</si>
  <si>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</si>
  <si>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</si>
  <si>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</si>
  <si>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</si>
  <si>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</si>
  <si>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</si>
  <si>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</si>
  <si>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</si>
  <si>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</si>
  <si>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</si>
  <si>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</si>
  <si>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</si>
  <si>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</si>
  <si>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</si>
  <si>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</si>
  <si>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</si>
  <si>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</si>
  <si>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</si>
  <si>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</si>
  <si>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</si>
  <si>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</si>
  <si>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</si>
  <si>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</si>
  <si>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</si>
  <si>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</si>
  <si>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</si>
  <si>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</si>
  <si>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</si>
  <si>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</si>
  <si>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</si>
  <si>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</si>
  <si>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</si>
  <si>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</si>
  <si>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</si>
  <si>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</si>
  <si>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</si>
  <si>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</si>
  <si>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</si>
  <si>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</si>
  <si>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</si>
  <si>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</si>
  <si>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</si>
  <si>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</si>
  <si>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</si>
  <si>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</si>
  <si>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</si>
  <si>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</si>
  <si>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</si>
  <si>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</si>
  <si>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</si>
  <si>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</si>
  <si>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</si>
  <si>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</si>
  <si>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</si>
  <si>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</si>
  <si>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</si>
  <si>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</si>
  <si>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</si>
  <si>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</si>
  <si>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</si>
  <si>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</si>
  <si>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</si>
  <si>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</si>
  <si>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</si>
  <si>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</si>
  <si>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</si>
  <si>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</si>
  <si>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</si>
  <si>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</si>
  <si>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</si>
  <si>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</si>
  <si>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</si>
  <si>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</si>
  <si>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</si>
  <si>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</si>
  <si>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</si>
  <si>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</si>
  <si>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</si>
  <si>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</si>
  <si>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</si>
  <si>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</si>
  <si>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</si>
  <si>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</si>
  <si>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</si>
  <si>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</si>
  <si>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</si>
  <si>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</si>
  <si>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</si>
  <si>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</si>
  <si>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</si>
  <si>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</si>
  <si>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</si>
  <si>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</si>
  <si>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</si>
  <si>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</si>
  <si>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</si>
  <si>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</si>
  <si>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</si>
  <si>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</si>
  <si>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</si>
  <si>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</si>
  <si>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</si>
  <si>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</si>
  <si>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</si>
  <si>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</si>
  <si>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</si>
  <si>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</si>
  <si>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</si>
  <si>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</si>
  <si>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</si>
  <si>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</si>
  <si>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</si>
  <si>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</si>
  <si>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</si>
  <si>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</si>
  <si>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</si>
  <si>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</si>
  <si>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</si>
  <si>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</si>
  <si>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</si>
  <si>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</si>
  <si>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</si>
  <si>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</si>
  <si>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</si>
  <si>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</si>
  <si>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</si>
  <si>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</si>
  <si>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</si>
  <si>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</si>
  <si>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</si>
  <si>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</si>
  <si>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</si>
  <si>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</si>
  <si>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</si>
  <si>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</si>
  <si>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</si>
  <si>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</si>
  <si>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</si>
  <si>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</si>
  <si>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</si>
  <si>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</si>
  <si>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</si>
  <si>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</si>
  <si>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</si>
  <si>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</si>
  <si>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</si>
  <si>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</si>
  <si>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</si>
  <si>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</si>
  <si>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</si>
  <si>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</si>
  <si>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</si>
  <si>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</si>
  <si>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</si>
  <si>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</si>
  <si>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</si>
  <si>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</si>
  <si>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</si>
  <si>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</si>
  <si>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</si>
  <si>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</si>
  <si>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</si>
  <si>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</si>
  <si>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</si>
  <si>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</si>
  <si>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</si>
  <si>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</si>
  <si>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</si>
  <si>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</si>
  <si>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</si>
  <si>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</si>
  <si>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</si>
  <si>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</si>
  <si>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</si>
  <si>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</si>
  <si>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</si>
  <si>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</si>
  <si>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</si>
  <si>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</si>
  <si>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</si>
  <si>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</si>
  <si>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</si>
  <si>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</si>
  <si>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</si>
  <si>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</si>
  <si>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</si>
  <si>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</si>
  <si>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</si>
  <si>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</si>
  <si>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</si>
  <si>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</si>
  <si>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</si>
  <si>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</si>
  <si>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</si>
  <si>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</si>
  <si>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</si>
  <si>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</si>
  <si>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</si>
  <si>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</si>
  <si>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</si>
  <si>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</si>
  <si>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</si>
  <si>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</si>
  <si>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</si>
  <si>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</si>
  <si>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</si>
  <si>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</si>
  <si>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</si>
  <si>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</si>
  <si>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</si>
  <si>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</si>
  <si>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</si>
  <si>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</si>
  <si>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</si>
  <si>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</si>
  <si>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</si>
  <si>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</si>
  <si>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</si>
  <si>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</si>
  <si>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</si>
  <si>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</si>
  <si>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</si>
  <si>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</si>
  <si>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</si>
  <si>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</si>
  <si>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</si>
  <si>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</si>
  <si>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</si>
  <si>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</si>
  <si>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</si>
  <si>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</si>
  <si>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</si>
  <si>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</si>
  <si>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</si>
  <si>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</si>
  <si>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</si>
  <si>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</si>
  <si>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</si>
  <si>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</si>
  <si>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</si>
  <si>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</si>
  <si>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</si>
  <si>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</si>
  <si>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</si>
  <si>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</si>
  <si>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</si>
  <si>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</si>
  <si>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</si>
  <si>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</si>
  <si>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</si>
  <si>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</si>
  <si>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</si>
  <si>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</si>
  <si>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</si>
  <si>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</si>
  <si>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</si>
  <si>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</si>
  <si>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</si>
  <si>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</si>
  <si>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</si>
  <si>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</si>
  <si>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</si>
  <si>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</si>
  <si>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</si>
  <si>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</si>
  <si>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</si>
  <si>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</si>
  <si>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</si>
  <si>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</si>
  <si>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</si>
  <si>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</si>
  <si>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</si>
  <si>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</si>
  <si>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</si>
  <si>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</si>
  <si>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</si>
  <si>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</si>
  <si>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</si>
  <si>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</si>
  <si>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</si>
  <si>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</si>
  <si>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</si>
  <si>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</si>
  <si>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</si>
  <si>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</si>
  <si>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</si>
  <si>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</si>
  <si>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</si>
  <si>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</si>
  <si>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</si>
  <si>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</si>
  <si>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</si>
  <si>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</si>
  <si>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</si>
  <si>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</si>
  <si>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</si>
  <si>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</si>
  <si>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</si>
  <si>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</si>
  <si>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</si>
  <si>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</si>
  <si>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</si>
  <si>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</si>
  <si>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</si>
  <si>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</si>
  <si>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</si>
  <si>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</si>
  <si>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</si>
  <si>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</si>
  <si>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</si>
  <si>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</si>
  <si>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</si>
  <si>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</si>
  <si>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</si>
  <si>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</si>
  <si>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</si>
  <si>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</si>
  <si>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</si>
  <si>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</si>
  <si>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</si>
  <si>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</si>
  <si>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</si>
  <si>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</si>
  <si>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</si>
  <si>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</si>
  <si>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</si>
  <si>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</si>
  <si>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</si>
  <si>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</si>
  <si>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</si>
  <si>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</si>
  <si>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</si>
  <si>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</si>
  <si>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</si>
  <si>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</si>
  <si>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</si>
  <si>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</si>
  <si>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</si>
  <si>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</si>
  <si>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</si>
  <si>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</si>
  <si>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</si>
  <si>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</si>
  <si>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</si>
  <si>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</si>
  <si>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</si>
  <si>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</si>
  <si>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</si>
  <si>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</si>
  <si>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</si>
  <si>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</si>
  <si>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</si>
  <si>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</si>
  <si>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</si>
  <si>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</si>
  <si>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</si>
  <si>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</si>
  <si>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</si>
  <si>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</si>
  <si>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</si>
  <si>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</si>
  <si>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</si>
  <si>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</si>
  <si>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</si>
  <si>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</si>
  <si>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</si>
  <si>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</si>
  <si>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</si>
  <si>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</si>
  <si>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</si>
  <si>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</si>
  <si>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</si>
  <si>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</si>
  <si>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</si>
  <si>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</si>
  <si>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</si>
  <si>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</si>
  <si>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</si>
  <si>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</si>
  <si>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</si>
  <si>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</si>
  <si>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</si>
  <si>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</si>
  <si>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</si>
  <si>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</si>
  <si>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</si>
  <si>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</si>
  <si>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</si>
  <si>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</si>
  <si>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</si>
  <si>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</si>
  <si>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</si>
  <si>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</si>
  <si>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</si>
  <si>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</si>
  <si>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</si>
  <si>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</si>
  <si>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</si>
  <si>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</si>
  <si>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</si>
  <si>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</si>
  <si>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</si>
  <si>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</si>
  <si>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</si>
  <si>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</si>
  <si>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</si>
  <si>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</si>
  <si>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</si>
  <si>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</si>
  <si>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</si>
  <si>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</si>
  <si>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</si>
  <si>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</si>
  <si>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</si>
  <si>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</si>
  <si>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</si>
  <si>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</si>
  <si>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</si>
  <si>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</si>
  <si>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</si>
  <si>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</si>
  <si>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</si>
  <si>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</si>
  <si>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</si>
  <si>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</si>
  <si>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</si>
  <si>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</si>
  <si>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</si>
  <si>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</si>
  <si>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</si>
  <si>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</si>
  <si>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</si>
  <si>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</si>
  <si>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</si>
  <si>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</si>
  <si>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</si>
  <si>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</si>
  <si>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</si>
  <si>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</si>
  <si>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</si>
  <si>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</si>
  <si>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</si>
  <si>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</si>
  <si>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</si>
  <si>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</si>
  <si>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</si>
  <si>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</si>
  <si>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</si>
  <si>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</si>
  <si>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</si>
  <si>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</si>
  <si>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</si>
  <si>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</si>
  <si>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</si>
  <si>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</si>
  <si>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</si>
  <si>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</si>
  <si>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</si>
  <si>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</si>
  <si>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</si>
  <si>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</si>
  <si>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</si>
  <si>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</si>
  <si>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</si>
  <si>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</si>
  <si>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</si>
  <si>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</si>
  <si>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</si>
  <si>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</si>
  <si>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</si>
  <si>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</si>
  <si>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</si>
  <si>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</si>
  <si>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</si>
  <si>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</si>
  <si>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</si>
  <si>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</si>
  <si>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</si>
  <si>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</si>
  <si>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</si>
  <si>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</si>
  <si>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</si>
  <si>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</si>
  <si>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</si>
  <si>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</si>
  <si>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</si>
  <si>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</si>
  <si>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</si>
  <si>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</si>
  <si>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</si>
  <si>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</si>
  <si>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</si>
  <si>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</si>
  <si>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</si>
  <si>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</si>
  <si>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</si>
  <si>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</si>
  <si>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</si>
  <si>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</si>
  <si>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</si>
  <si>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</si>
  <si>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</si>
  <si>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</si>
  <si>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</si>
  <si>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</si>
  <si>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</si>
  <si>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</si>
  <si>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</si>
  <si>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</si>
  <si>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</si>
  <si>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</si>
  <si>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</si>
  <si>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</si>
  <si>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</si>
  <si>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</si>
  <si>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</si>
  <si>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</si>
  <si>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</si>
  <si>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</si>
  <si>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</si>
  <si>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</si>
  <si>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</si>
  <si>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</si>
  <si>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</si>
  <si>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</si>
  <si>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</si>
  <si>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</si>
  <si>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</si>
  <si>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</si>
  <si>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</si>
  <si>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</si>
  <si>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</si>
  <si>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</si>
  <si>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</si>
  <si>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</si>
  <si>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</si>
  <si>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</si>
  <si>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</si>
  <si>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</si>
  <si>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</si>
  <si>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</si>
  <si>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</si>
  <si>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</si>
  <si>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</si>
  <si>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</si>
  <si>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</si>
  <si>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</si>
  <si>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</si>
  <si>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</si>
  <si>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</si>
  <si>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</si>
  <si>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</si>
  <si>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</si>
  <si>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</si>
  <si>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</si>
  <si>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</si>
  <si>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</si>
  <si>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</si>
  <si>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</si>
  <si>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</si>
  <si>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</si>
  <si>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</si>
  <si>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</si>
  <si>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</si>
  <si>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</si>
  <si>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</si>
  <si>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</si>
  <si>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</si>
  <si>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</si>
  <si>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</si>
  <si>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</si>
  <si>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</si>
  <si>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</si>
  <si>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</si>
  <si>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</si>
  <si>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</si>
  <si>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</si>
  <si>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</si>
  <si>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</si>
  <si>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</si>
  <si>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</si>
  <si>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</si>
  <si>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</si>
  <si>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</si>
  <si>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</si>
  <si>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</si>
  <si>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</si>
  <si>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</si>
  <si>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</si>
  <si>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</si>
  <si>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</si>
  <si>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</si>
  <si>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</si>
  <si>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</si>
  <si>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</si>
  <si>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</si>
  <si>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</si>
  <si>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</si>
  <si>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</si>
  <si>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</si>
  <si>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</si>
  <si>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</si>
  <si>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</si>
  <si>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</si>
  <si>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</si>
  <si>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</si>
  <si>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</si>
  <si>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</si>
  <si>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</si>
  <si>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</si>
  <si>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</si>
  <si>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</si>
  <si>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</si>
  <si>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</si>
  <si>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</si>
  <si>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</si>
  <si>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</si>
  <si>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</si>
  <si>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</si>
  <si>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</si>
  <si>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</si>
  <si>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</si>
  <si>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</si>
  <si>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</si>
  <si>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</si>
  <si>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</si>
  <si>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</si>
  <si>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</si>
  <si>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</si>
  <si>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</si>
  <si>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</si>
  <si>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</si>
  <si>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</si>
  <si>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</si>
  <si>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</si>
  <si>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</si>
  <si>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</si>
  <si>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</si>
  <si>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</si>
  <si>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</si>
  <si>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</si>
  <si>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</si>
  <si>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</si>
  <si>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</si>
  <si>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</si>
  <si>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</si>
  <si>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</si>
  <si>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</si>
  <si>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</si>
  <si>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</si>
  <si>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</si>
  <si>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</si>
  <si>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</si>
  <si>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</si>
  <si>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</si>
  <si>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</si>
  <si>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</si>
  <si>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</si>
  <si>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</si>
  <si>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</si>
  <si>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</si>
  <si>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</si>
  <si>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</si>
  <si>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</si>
  <si>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</si>
  <si>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</si>
  <si>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</si>
  <si>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</si>
  <si>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</si>
  <si>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</si>
  <si>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</si>
  <si>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</si>
  <si>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</si>
  <si>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</si>
  <si>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</si>
  <si>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</si>
  <si>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</si>
  <si>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</si>
  <si>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</si>
  <si>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</si>
  <si>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</si>
  <si>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</si>
  <si>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</si>
  <si>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</si>
  <si>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</si>
  <si>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</si>
  <si>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</si>
  <si>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</si>
  <si>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</si>
  <si>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</si>
  <si>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</si>
  <si>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</si>
  <si>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</si>
  <si>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</si>
  <si>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</si>
  <si>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</si>
  <si>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</si>
  <si>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</si>
  <si>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</si>
  <si>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</si>
  <si>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</si>
  <si>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</si>
  <si>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</si>
  <si>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</si>
  <si>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</si>
  <si>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</si>
  <si>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</si>
  <si>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</si>
  <si>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</si>
  <si>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</si>
  <si>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</si>
  <si>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</si>
  <si>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</si>
  <si>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</si>
  <si>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</si>
  <si>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</si>
  <si>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</si>
  <si>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</si>
  <si>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</si>
  <si>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</si>
  <si>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</si>
  <si>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</si>
  <si>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</si>
  <si>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</si>
  <si>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</si>
  <si>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</si>
  <si>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</si>
  <si>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</si>
  <si>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</si>
  <si>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</si>
  <si>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</si>
  <si>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</si>
  <si>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</si>
  <si>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</si>
  <si>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</si>
  <si>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</si>
  <si>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</si>
  <si>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</si>
  <si>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</si>
  <si>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</si>
  <si>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</si>
  <si>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</si>
  <si>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</si>
  <si>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</si>
  <si>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</si>
  <si>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</si>
  <si>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</si>
  <si>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</si>
  <si>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</si>
  <si>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</si>
  <si>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</si>
  <si>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</si>
  <si>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</si>
  <si>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</si>
  <si>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</si>
  <si>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</si>
  <si>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</si>
  <si>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</si>
  <si>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</si>
  <si>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</si>
  <si>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</si>
  <si>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</si>
  <si>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</si>
  <si>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</si>
  <si>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</si>
  <si>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</si>
  <si>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</si>
  <si>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</si>
  <si>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</si>
  <si>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</si>
  <si>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</si>
  <si>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</si>
  <si>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</si>
  <si>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</si>
  <si>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</si>
  <si>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</si>
  <si>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</si>
  <si>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</si>
  <si>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</si>
  <si>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</si>
  <si>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</si>
  <si>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</si>
  <si>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</si>
  <si>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</si>
  <si>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</si>
  <si>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</si>
  <si>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</si>
  <si>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</si>
  <si>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</si>
  <si>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</si>
  <si>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</si>
  <si>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</si>
  <si>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</si>
  <si>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</si>
  <si>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</si>
  <si>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</si>
  <si>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</si>
  <si>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</si>
  <si>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</si>
  <si>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</si>
  <si>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</si>
  <si>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</si>
  <si>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</si>
  <si>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</si>
  <si>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</si>
  <si>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</si>
  <si>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</si>
  <si>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</si>
  <si>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</si>
  <si>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</si>
  <si>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</si>
  <si>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</si>
  <si>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</si>
  <si>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</si>
  <si>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</si>
  <si>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</si>
  <si>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</si>
  <si>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</si>
  <si>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</si>
  <si>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</si>
  <si>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</si>
  <si>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</si>
  <si>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</si>
  <si>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</si>
  <si>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</si>
  <si>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</si>
  <si>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</si>
  <si>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</si>
  <si>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</si>
  <si>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</si>
  <si>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</si>
  <si>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</si>
  <si>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</si>
  <si>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</si>
  <si>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</si>
  <si>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</si>
  <si>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</si>
  <si>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</si>
  <si>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</si>
  <si>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</si>
  <si>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</si>
  <si>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</si>
  <si>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</si>
  <si>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</si>
  <si>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</si>
  <si>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</si>
  <si>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</si>
  <si>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</si>
  <si>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</si>
  <si>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</si>
  <si>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</si>
  <si>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</si>
  <si>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</si>
  <si>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</si>
  <si>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</si>
  <si>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</si>
  <si>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</si>
  <si>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</si>
  <si>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</si>
  <si>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</si>
  <si>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</si>
  <si>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</si>
  <si>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</si>
  <si>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</si>
  <si>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</si>
  <si>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</si>
  <si>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</si>
  <si>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</si>
  <si>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</si>
  <si>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</si>
  <si>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</si>
  <si>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</si>
  <si>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</si>
  <si>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</si>
  <si>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</si>
  <si>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</si>
  <si>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</si>
  <si>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</si>
  <si>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</si>
  <si>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</si>
  <si>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</si>
  <si>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</si>
  <si>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</si>
  <si>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</si>
  <si>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</si>
  <si>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</si>
  <si>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</si>
  <si>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</si>
  <si>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</si>
  <si>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</si>
  <si>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</si>
  <si>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</si>
  <si>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</si>
  <si>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</si>
  <si>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</si>
  <si>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</si>
  <si>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</si>
  <si>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</si>
  <si>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</si>
  <si>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</si>
  <si>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</si>
  <si>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</si>
  <si>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</si>
  <si>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</si>
  <si>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</si>
  <si>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</si>
  <si>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</si>
  <si>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</si>
  <si>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</si>
  <si>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</si>
  <si>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</si>
  <si>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</si>
  <si>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</si>
  <si>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</si>
  <si>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</si>
  <si>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</si>
  <si>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</si>
  <si>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</si>
  <si>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</si>
  <si>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</si>
  <si>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</si>
  <si>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</si>
  <si>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</si>
  <si>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</si>
  <si>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</si>
  <si>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</si>
  <si>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</si>
  <si>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</si>
  <si>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</si>
  <si>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</si>
  <si>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</si>
  <si>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</si>
  <si>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</si>
  <si>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</si>
  <si>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</si>
  <si>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</si>
  <si>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</si>
  <si>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</si>
  <si>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</si>
  <si>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</si>
  <si>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</si>
  <si>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</si>
  <si>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</si>
  <si>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</si>
  <si>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</si>
  <si>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</si>
  <si>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</si>
  <si>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</si>
  <si>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</si>
  <si>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</si>
  <si>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</si>
  <si>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</si>
  <si>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</si>
  <si>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</si>
  <si>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</si>
  <si>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</si>
  <si>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</si>
  <si>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</si>
  <si>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</si>
  <si>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</si>
  <si>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</si>
  <si>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</si>
  <si>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</si>
  <si>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</si>
  <si>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</si>
  <si>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</si>
  <si>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</si>
  <si>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</si>
  <si>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</si>
  <si>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</si>
  <si>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</si>
  <si>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</si>
  <si>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</si>
  <si>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</si>
  <si>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</si>
  <si>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</si>
  <si>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</si>
  <si>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</si>
  <si>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</si>
  <si>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</si>
  <si>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</si>
  <si>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</si>
  <si>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</si>
  <si>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</si>
  <si>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</si>
  <si>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</si>
  <si>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</si>
  <si>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</si>
  <si>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</si>
  <si>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</si>
  <si>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</si>
  <si>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</si>
  <si>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</si>
  <si>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</si>
  <si>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</si>
  <si>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</si>
  <si>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</si>
  <si>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</si>
  <si>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</si>
  <si>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</si>
  <si>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</si>
  <si>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</si>
  <si>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</si>
  <si>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</si>
  <si>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</si>
  <si>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</si>
  <si>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</si>
  <si>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</si>
  <si>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</si>
  <si>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</si>
  <si>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</si>
  <si>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</si>
  <si>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</si>
  <si>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</si>
  <si>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</si>
  <si>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</si>
  <si>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</si>
  <si>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</si>
  <si>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</si>
  <si>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</si>
  <si>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</si>
  <si>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</si>
  <si>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</si>
  <si>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</si>
  <si>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</si>
  <si>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</si>
  <si>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</si>
  <si>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</si>
  <si>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</si>
  <si>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</si>
  <si>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</si>
  <si>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</si>
  <si>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</si>
  <si>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</si>
  <si>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</si>
  <si>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</si>
  <si>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</si>
  <si>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</si>
  <si>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</si>
  <si>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</si>
  <si>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</si>
  <si>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</si>
  <si>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</si>
  <si>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</si>
  <si>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</si>
  <si>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</si>
  <si>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</si>
  <si>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</si>
  <si>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</si>
  <si>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</si>
  <si>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</si>
  <si>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</si>
  <si>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</si>
  <si>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</si>
  <si>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</si>
  <si>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</si>
  <si>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</si>
  <si>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</si>
  <si>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</si>
  <si>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</si>
  <si>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</si>
  <si>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</si>
  <si>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</si>
  <si>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</si>
  <si>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</si>
  <si>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</si>
  <si>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</si>
  <si>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</si>
  <si>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</si>
  <si>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</si>
  <si>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</si>
  <si>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</si>
  <si>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</si>
  <si>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</si>
  <si>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</si>
  <si>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</si>
  <si>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</si>
  <si>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</si>
  <si>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</si>
  <si>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</si>
  <si>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</si>
  <si>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</si>
  <si>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</si>
  <si>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</si>
  <si>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</si>
  <si>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</si>
  <si>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</si>
  <si>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</si>
  <si>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</si>
  <si>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</si>
  <si>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</si>
  <si>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</si>
  <si>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</si>
  <si>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</si>
  <si>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</si>
  <si>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</si>
  <si>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</si>
  <si>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</si>
  <si>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</si>
  <si>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</si>
  <si>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</si>
  <si>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</si>
  <si>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</si>
  <si>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</si>
  <si>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</si>
  <si>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</si>
  <si>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</si>
  <si>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</si>
  <si>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</si>
  <si>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</si>
  <si>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</si>
  <si>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</si>
  <si>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</si>
  <si>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</si>
  <si>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</si>
  <si>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</si>
  <si>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</si>
  <si>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</si>
  <si>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</si>
  <si>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</si>
  <si>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</si>
  <si>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</si>
  <si>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</si>
  <si>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</si>
  <si>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</si>
  <si>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</si>
  <si>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</si>
  <si>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</si>
  <si>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</si>
  <si>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</si>
  <si>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</si>
  <si>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</si>
  <si>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</si>
  <si>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</si>
  <si>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</si>
  <si>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</si>
  <si>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</si>
  <si>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</si>
  <si>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</si>
  <si>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</si>
  <si>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</si>
  <si>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</si>
  <si>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</si>
  <si>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</si>
  <si>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</si>
  <si>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</si>
  <si>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</si>
  <si>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</si>
  <si>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</si>
  <si>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</si>
  <si>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</si>
  <si>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</si>
  <si>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</si>
  <si>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</si>
  <si>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</si>
  <si>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</si>
  <si>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</si>
  <si>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</si>
  <si>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</si>
  <si>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</si>
  <si>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</si>
  <si>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</si>
  <si>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</si>
  <si>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</si>
  <si>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</si>
  <si>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</si>
  <si>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</si>
  <si>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</si>
  <si>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</si>
  <si>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</si>
  <si>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</si>
  <si>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</si>
  <si>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</si>
  <si>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</si>
  <si>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</si>
  <si>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</si>
  <si>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</si>
  <si>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</si>
  <si>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</si>
  <si>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</si>
  <si>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</si>
  <si>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</si>
  <si>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</si>
  <si>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</si>
  <si>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</si>
  <si>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</si>
  <si>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</si>
  <si>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</si>
  <si>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</si>
  <si>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</si>
  <si>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</si>
  <si>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</si>
  <si>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</si>
  <si>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</si>
  <si>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</si>
  <si>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</si>
  <si>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</si>
  <si>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</si>
  <si>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</si>
  <si>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</si>
  <si>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</si>
  <si>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</si>
  <si>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</si>
  <si>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</si>
  <si>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</si>
  <si>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</si>
  <si>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</si>
  <si>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</si>
  <si>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</si>
  <si>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</si>
  <si>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</si>
  <si>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</si>
  <si>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</si>
  <si>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</si>
  <si>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</si>
  <si>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</si>
  <si>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</si>
  <si>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</si>
  <si>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</si>
  <si>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</si>
  <si>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</si>
  <si>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</si>
  <si>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</si>
  <si>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</si>
  <si>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</si>
  <si>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</si>
  <si>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</si>
  <si>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</si>
  <si>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</si>
  <si>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</si>
  <si>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</si>
  <si>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</si>
  <si>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</si>
  <si>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</si>
  <si>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</si>
  <si>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</si>
  <si>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</si>
  <si>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</si>
  <si>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</si>
  <si>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</si>
  <si>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</si>
  <si>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</si>
  <si>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</si>
  <si>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</si>
  <si>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</si>
  <si>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</si>
  <si>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</si>
  <si>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</si>
  <si>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</si>
  <si>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</si>
  <si>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</si>
  <si>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</si>
  <si>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</si>
  <si>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</si>
  <si>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</si>
  <si>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</si>
  <si>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</si>
  <si>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</si>
  <si>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</si>
  <si>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</si>
  <si>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</si>
  <si>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</si>
  <si>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</si>
  <si>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</si>
  <si>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</si>
  <si>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</si>
  <si>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</si>
  <si>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</si>
  <si>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</si>
  <si>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</si>
  <si>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</si>
  <si>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</si>
  <si>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</si>
  <si>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</si>
  <si>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</si>
  <si>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</si>
  <si>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</si>
  <si>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</si>
  <si>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</si>
  <si>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</si>
  <si>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</si>
  <si>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</si>
  <si>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</si>
  <si>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</si>
  <si>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</si>
  <si>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</si>
  <si>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</si>
  <si>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</si>
  <si>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</si>
  <si>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</si>
  <si>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</si>
  <si>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</si>
  <si>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</si>
  <si>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</si>
  <si>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</si>
  <si>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</si>
  <si>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</si>
  <si>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</si>
  <si>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</si>
  <si>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</si>
  <si>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</si>
  <si>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</si>
  <si>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</si>
  <si>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</si>
  <si>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</si>
  <si>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</si>
  <si>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</si>
  <si>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</si>
  <si>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</si>
  <si>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</si>
  <si>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</si>
  <si>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</si>
  <si>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</si>
  <si>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</si>
  <si>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</si>
  <si>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</si>
  <si>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</si>
  <si>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</si>
  <si>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</si>
  <si>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</si>
  <si>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</si>
  <si>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</si>
  <si>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</si>
  <si>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</si>
  <si>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</si>
  <si>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</si>
  <si>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</si>
  <si>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</si>
  <si>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</si>
  <si>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</si>
  <si>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</si>
  <si>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</si>
  <si>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</si>
  <si>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</si>
  <si>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</si>
  <si>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</si>
  <si>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</si>
  <si>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</si>
  <si>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</si>
  <si>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</si>
  <si>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</si>
  <si>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</si>
  <si>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</si>
  <si>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</si>
  <si>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</si>
  <si>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</si>
  <si>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</si>
  <si>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</si>
  <si>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</si>
  <si>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</si>
  <si>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</si>
  <si>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</si>
  <si>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</si>
  <si>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</si>
  <si>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</si>
  <si>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</si>
  <si>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</si>
  <si>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</si>
  <si>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</si>
  <si>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</si>
  <si>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</si>
  <si>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</si>
  <si>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</si>
  <si>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</si>
  <si>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</si>
  <si>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</si>
  <si>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</si>
  <si>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</si>
  <si>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</si>
  <si>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</si>
  <si>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</si>
  <si>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</si>
  <si>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</si>
  <si>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</si>
  <si>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</si>
  <si>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</si>
  <si>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</si>
  <si>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</si>
  <si>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</si>
  <si>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</si>
  <si>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</si>
  <si>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</si>
  <si>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</si>
  <si>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</si>
  <si>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</si>
  <si>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</si>
  <si>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</si>
  <si>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</si>
  <si>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</si>
  <si>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</si>
  <si>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</si>
  <si>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</si>
  <si>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</si>
  <si>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</si>
  <si>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</si>
  <si>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</si>
  <si>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</si>
  <si>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</si>
  <si>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</si>
  <si>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</si>
  <si>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</si>
  <si>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</si>
  <si>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</si>
  <si>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</si>
  <si>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</si>
  <si>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</si>
  <si>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</si>
  <si>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</si>
  <si>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</si>
  <si>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</si>
  <si>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</si>
  <si>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</si>
  <si>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</si>
  <si>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</si>
  <si>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</si>
  <si>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</si>
  <si>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</si>
  <si>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</si>
  <si>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</si>
  <si>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</si>
  <si>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</si>
  <si>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</si>
  <si>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</si>
  <si>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</si>
  <si>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</si>
  <si>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</si>
  <si>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</si>
  <si>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</si>
  <si>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</si>
  <si>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</si>
  <si>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</si>
  <si>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</si>
  <si>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</si>
  <si>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</si>
  <si>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</si>
  <si>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</si>
  <si>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</si>
  <si>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</si>
  <si>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</si>
  <si>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</si>
  <si>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</si>
  <si>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</si>
  <si>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</si>
  <si>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</si>
  <si>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</si>
  <si>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</si>
  <si>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</si>
  <si>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</si>
  <si>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</si>
  <si>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</si>
  <si>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</si>
  <si>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</si>
  <si>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</si>
  <si>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</si>
  <si>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</si>
  <si>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</si>
  <si>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</si>
  <si>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</si>
  <si>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</si>
  <si>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</si>
  <si>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</si>
  <si>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</si>
  <si>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</si>
  <si>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</si>
  <si>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</si>
  <si>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</si>
  <si>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</si>
  <si>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</si>
  <si>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</si>
  <si>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</si>
  <si>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</si>
  <si>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</si>
  <si>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</si>
  <si>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</si>
  <si>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</si>
  <si>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</si>
  <si>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</si>
  <si>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</si>
  <si>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</si>
  <si>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</si>
  <si>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</si>
  <si>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</si>
  <si>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</si>
  <si>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</si>
  <si>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</si>
  <si>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</si>
  <si>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</si>
  <si>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</si>
  <si>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</si>
  <si>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</si>
  <si>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</si>
  <si>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</si>
  <si>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</si>
  <si>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</si>
  <si>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</si>
  <si>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</si>
  <si>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</si>
  <si>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</si>
  <si>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</si>
  <si>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</si>
  <si>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</si>
  <si>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</si>
  <si>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</si>
  <si>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</si>
  <si>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</si>
  <si>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</si>
  <si>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</si>
  <si>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</si>
  <si>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</si>
  <si>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</si>
  <si>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</si>
  <si>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</si>
  <si>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</si>
  <si>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</si>
  <si>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</si>
  <si>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</si>
  <si>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</si>
  <si>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</si>
  <si>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</si>
  <si>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</si>
  <si>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</si>
  <si>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</si>
  <si>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</si>
  <si>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</si>
  <si>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</si>
  <si>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</si>
  <si>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</si>
  <si>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</si>
  <si>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</si>
  <si>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</si>
  <si>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</si>
  <si>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</si>
  <si>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</si>
  <si>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</si>
  <si>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</si>
  <si>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</si>
  <si>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</si>
  <si>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</si>
  <si>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</si>
  <si>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</si>
  <si>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</si>
  <si>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</si>
  <si>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</si>
  <si>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</si>
  <si>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</si>
  <si>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</si>
  <si>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</si>
  <si>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</si>
  <si>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</si>
  <si>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</si>
  <si>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</si>
  <si>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</si>
  <si>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</si>
  <si>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</si>
  <si>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</si>
  <si>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</si>
  <si>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</si>
  <si>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</si>
  <si>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</si>
  <si>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</si>
  <si>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</si>
  <si>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</si>
  <si>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</si>
  <si>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</si>
  <si>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</si>
  <si>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</si>
  <si>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</si>
  <si>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</si>
  <si>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</si>
  <si>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</si>
  <si>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</si>
  <si>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</si>
  <si>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</si>
  <si>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</si>
  <si>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</si>
  <si>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</si>
  <si>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</si>
  <si>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</si>
  <si>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</si>
  <si>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</si>
  <si>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</si>
  <si>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</si>
  <si>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</si>
  <si>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</si>
  <si>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</si>
  <si>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</si>
  <si>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</si>
  <si>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</si>
  <si>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</si>
  <si>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</si>
  <si>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</si>
  <si>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</si>
  <si>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</si>
  <si>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</si>
  <si>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</si>
  <si>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</si>
  <si>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</si>
  <si>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</si>
  <si>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</si>
  <si>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</si>
  <si>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</si>
  <si>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</si>
  <si>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</si>
  <si>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</si>
  <si>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</si>
  <si>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</si>
  <si>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</si>
  <si>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</si>
  <si>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</si>
  <si>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</si>
  <si>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</si>
  <si>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</si>
  <si>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</si>
  <si>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</si>
  <si>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</si>
  <si>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</si>
  <si>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</si>
  <si>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</si>
  <si>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</si>
  <si>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</si>
  <si>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</si>
  <si>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</si>
  <si>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</si>
  <si>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</si>
  <si>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</si>
  <si>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</si>
  <si>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</si>
  <si>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</si>
  <si>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</si>
  <si>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</si>
  <si>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</si>
  <si>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</si>
  <si>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</si>
  <si>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</si>
  <si>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</si>
  <si>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</si>
  <si>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</si>
  <si>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</si>
  <si>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</si>
  <si>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</si>
  <si>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</si>
  <si>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</si>
  <si>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</si>
  <si>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</si>
  <si>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</si>
  <si>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</si>
  <si>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</si>
  <si>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</si>
  <si>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</si>
  <si>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</si>
  <si>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</si>
  <si>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</si>
  <si>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</si>
  <si>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</si>
  <si>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</si>
  <si>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</si>
  <si>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</si>
  <si>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</si>
  <si>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</si>
  <si>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</si>
  <si>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</si>
  <si>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</si>
  <si>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</si>
  <si>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</si>
  <si>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</si>
  <si>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</si>
  <si>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</si>
  <si>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</si>
  <si>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</si>
  <si>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</si>
  <si>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</si>
  <si>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</si>
  <si>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</si>
  <si>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</si>
  <si>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</si>
  <si>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</si>
  <si>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</si>
  <si>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</si>
  <si>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</si>
  <si>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</si>
  <si>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</si>
  <si>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</si>
  <si>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</si>
  <si>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</si>
  <si>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</si>
  <si>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</si>
  <si>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</si>
  <si>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</si>
  <si>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</si>
  <si>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</si>
  <si>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</si>
  <si>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</si>
  <si>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</si>
  <si>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</si>
  <si>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</si>
  <si>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</si>
  <si>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</si>
  <si>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</si>
  <si>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</si>
  <si>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</si>
  <si>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</si>
  <si>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</si>
  <si>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</si>
  <si>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</si>
  <si>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</si>
  <si>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</si>
  <si>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</si>
  <si>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</si>
  <si>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</si>
  <si>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</si>
  <si>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</si>
  <si>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</si>
  <si>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</si>
  <si>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</si>
  <si>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</si>
  <si>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</si>
  <si>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</si>
  <si>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</si>
  <si>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</si>
  <si>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</si>
  <si>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</si>
  <si>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</si>
  <si>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</si>
  <si>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</si>
  <si>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</si>
  <si>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</si>
  <si>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</si>
  <si>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</si>
  <si>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</si>
  <si>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</si>
  <si>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</si>
  <si>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</si>
  <si>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</si>
  <si>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</si>
  <si>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</si>
  <si>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</si>
  <si>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</si>
  <si>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</si>
  <si>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</si>
  <si>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</si>
  <si>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</si>
  <si>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</si>
  <si>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</si>
  <si>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</si>
  <si>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</si>
  <si>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</si>
  <si>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</si>
  <si>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</si>
  <si>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</si>
  <si>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</si>
  <si>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</si>
  <si>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</si>
  <si>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</si>
  <si>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</si>
  <si>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</si>
  <si>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</si>
  <si>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</si>
  <si>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</si>
  <si>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</si>
  <si>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</si>
  <si>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</si>
  <si>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</si>
  <si>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</si>
  <si>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</si>
  <si>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</si>
  <si>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</si>
  <si>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</si>
  <si>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</si>
  <si>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</si>
  <si>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</si>
  <si>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</si>
  <si>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</si>
  <si>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</si>
  <si>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</si>
  <si>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</si>
  <si>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</si>
  <si>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</si>
  <si>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</si>
  <si>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</si>
  <si>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</si>
  <si>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</si>
  <si>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</si>
  <si>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</si>
  <si>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</si>
  <si>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</si>
  <si>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</si>
  <si>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</si>
  <si>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</si>
  <si>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</si>
  <si>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</si>
  <si>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</si>
  <si>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</si>
  <si>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</si>
  <si>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</si>
  <si>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</si>
  <si>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</si>
  <si>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</si>
  <si>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</si>
  <si>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</si>
  <si>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</si>
  <si>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</si>
  <si>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</si>
  <si>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</si>
  <si>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</si>
  <si>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</si>
  <si>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</si>
  <si>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</si>
  <si>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</si>
  <si>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</si>
  <si>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</si>
  <si>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</si>
  <si>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</si>
  <si>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</si>
  <si>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</si>
  <si>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</si>
  <si>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</si>
  <si>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</si>
  <si>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</si>
  <si>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</si>
  <si>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</si>
  <si>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</si>
  <si>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</si>
  <si>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</si>
  <si>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</si>
  <si>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</si>
  <si>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</si>
  <si>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</si>
  <si>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</si>
  <si>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</si>
  <si>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</si>
  <si>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</si>
  <si>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</si>
  <si>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</si>
  <si>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</si>
  <si>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</si>
  <si>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</si>
  <si>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</si>
  <si>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</si>
  <si>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</si>
  <si>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</si>
  <si>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</si>
  <si>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</si>
  <si>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</si>
  <si>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</si>
  <si>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</si>
  <si>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</si>
  <si>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</si>
  <si>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</si>
  <si>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</si>
  <si>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</si>
  <si>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</si>
  <si>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</si>
  <si>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</si>
  <si>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</si>
  <si>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</si>
  <si>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</si>
  <si>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</si>
  <si>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</si>
  <si>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</si>
  <si>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</si>
  <si>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</si>
  <si>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</si>
  <si>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</si>
  <si>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</si>
  <si>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</si>
  <si>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</si>
  <si>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</si>
  <si>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</si>
  <si>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</si>
  <si>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</si>
  <si>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</si>
  <si>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</si>
  <si>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</si>
  <si>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</si>
  <si>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</si>
  <si>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</si>
  <si>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</si>
  <si>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</si>
  <si>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</si>
  <si>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</si>
  <si>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</si>
  <si>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</si>
  <si>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</si>
  <si>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</si>
  <si>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</si>
  <si>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</si>
  <si>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</si>
  <si>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</si>
  <si>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</si>
  <si>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</si>
  <si>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</si>
  <si>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</si>
  <si>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</si>
  <si>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</si>
  <si>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</si>
  <si>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</si>
  <si>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</si>
  <si>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</si>
  <si>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</si>
  <si>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</si>
  <si>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</si>
  <si>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</si>
  <si>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</si>
  <si>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</si>
  <si>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</si>
  <si>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</si>
  <si>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</si>
  <si>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</si>
  <si>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</si>
  <si>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</si>
  <si>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</si>
  <si>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</si>
  <si>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</si>
  <si>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</si>
  <si>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</si>
  <si>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</si>
  <si>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</si>
  <si>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</si>
  <si>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</si>
  <si>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</si>
  <si>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</si>
  <si>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</si>
  <si>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</si>
  <si>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</si>
  <si>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</si>
  <si>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</si>
  <si>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</si>
  <si>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</si>
  <si>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</si>
  <si>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</si>
  <si>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</si>
  <si>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</si>
  <si>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</si>
  <si>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</si>
  <si>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</si>
  <si>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</si>
  <si>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</si>
  <si>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</si>
  <si>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</si>
  <si>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</si>
  <si>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</si>
  <si>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</si>
  <si>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</si>
  <si>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</si>
  <si>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</si>
  <si>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</si>
  <si>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</si>
  <si>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</si>
  <si>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</si>
  <si>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</si>
  <si>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</si>
  <si>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</si>
  <si>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</si>
  <si>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</si>
  <si>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</si>
  <si>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</si>
  <si>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</si>
  <si>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</si>
  <si>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</si>
  <si>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</si>
  <si>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</si>
  <si>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</si>
  <si>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</si>
  <si>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</si>
  <si>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</si>
  <si>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</si>
  <si>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</si>
  <si>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</si>
  <si>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</si>
  <si>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</si>
  <si>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</si>
  <si>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</si>
  <si>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</si>
  <si>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</si>
  <si>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</si>
  <si>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</si>
  <si>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</si>
  <si>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</si>
  <si>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</si>
  <si>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</si>
  <si>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</si>
  <si>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</si>
  <si>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</si>
  <si>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</si>
  <si>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</si>
  <si>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</si>
  <si>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</si>
  <si>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</si>
  <si>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</si>
  <si>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</si>
  <si>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</si>
  <si>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</si>
  <si>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</si>
  <si>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</si>
  <si>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</si>
  <si>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</si>
  <si>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</si>
  <si>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</si>
  <si>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</si>
  <si>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</si>
  <si>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</si>
  <si>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</si>
  <si>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</si>
  <si>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</si>
  <si>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</si>
  <si>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</si>
  <si>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</si>
  <si>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</si>
  <si>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</si>
  <si>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</si>
  <si>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</si>
  <si>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</si>
  <si>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</si>
  <si>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</si>
  <si>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</si>
  <si>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</si>
  <si>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</si>
  <si>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</si>
  <si>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</si>
  <si>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</si>
  <si>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</si>
  <si>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</si>
  <si>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</si>
  <si>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</si>
  <si>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</si>
  <si>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</si>
  <si>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</si>
  <si>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</si>
  <si>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</si>
  <si>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</si>
  <si>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</si>
  <si>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</si>
  <si>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</si>
  <si>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</si>
  <si>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</si>
  <si>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</si>
  <si>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</si>
  <si>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</si>
  <si>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</si>
  <si>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</si>
  <si>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</si>
  <si>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</si>
  <si>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</si>
  <si>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</si>
  <si>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</si>
  <si>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</si>
  <si>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</si>
  <si>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</si>
  <si>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</si>
  <si>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</si>
  <si>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</si>
  <si>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</si>
  <si>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</si>
  <si>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</si>
  <si>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</si>
  <si>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</si>
  <si>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</si>
  <si>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</si>
  <si>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</si>
  <si>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</si>
  <si>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</si>
  <si>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</si>
  <si>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</si>
  <si>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</si>
  <si>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</si>
  <si>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</si>
  <si>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</si>
  <si>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</si>
  <si>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</si>
  <si>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</si>
  <si>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</si>
  <si>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</si>
  <si>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</si>
  <si>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</si>
  <si>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</si>
  <si>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</si>
  <si>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</si>
  <si>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</si>
  <si>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</si>
  <si>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</si>
  <si>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</si>
  <si>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</si>
  <si>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</si>
  <si>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</si>
  <si>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</si>
  <si>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</si>
  <si>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</si>
  <si>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</si>
  <si>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</si>
  <si>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</si>
  <si>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</si>
  <si>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</si>
  <si>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</si>
  <si>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</si>
  <si>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</si>
  <si>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</si>
  <si>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</si>
  <si>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</si>
  <si>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</si>
  <si>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</si>
  <si>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</si>
  <si>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</si>
  <si>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</si>
  <si>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</si>
  <si>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</si>
  <si>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</si>
  <si>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</si>
  <si>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</si>
  <si>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</si>
  <si>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</si>
  <si>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</si>
  <si>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</si>
  <si>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</si>
  <si>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</si>
  <si>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</si>
  <si>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</si>
  <si>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</si>
  <si>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</si>
  <si>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</si>
  <si>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</si>
  <si>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</si>
  <si>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</si>
  <si>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</si>
  <si>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</si>
  <si>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</si>
  <si>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</si>
  <si>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</si>
  <si>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</si>
  <si>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</si>
  <si>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</si>
  <si>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</si>
  <si>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</si>
  <si>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</si>
  <si>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</si>
  <si>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</si>
  <si>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</si>
  <si>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</si>
  <si>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</si>
  <si>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</si>
  <si>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</si>
  <si>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</si>
  <si>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</si>
  <si>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</si>
  <si>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</si>
  <si>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</si>
  <si>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</si>
  <si>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</si>
  <si>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</si>
  <si>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</si>
  <si>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</si>
  <si>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</si>
  <si>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</si>
  <si>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</si>
  <si>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</si>
  <si>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</si>
  <si>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</si>
  <si>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</si>
  <si>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</si>
  <si>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</si>
  <si>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</si>
  <si>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</si>
  <si>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</si>
  <si>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</si>
  <si>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</si>
  <si>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</si>
  <si>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</si>
  <si>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</si>
  <si>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</si>
  <si>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</si>
  <si>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</si>
  <si>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</si>
  <si>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</si>
  <si>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</si>
  <si>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</si>
  <si>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</si>
  <si>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</si>
  <si>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</si>
  <si>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</si>
  <si>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</si>
  <si>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</si>
  <si>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</si>
  <si>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</si>
  <si>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</si>
  <si>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</si>
  <si>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</si>
  <si>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</si>
  <si>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</si>
  <si>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</si>
  <si>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</si>
  <si>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</si>
  <si>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</si>
  <si>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</si>
  <si>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</si>
  <si>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</si>
  <si>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</si>
  <si>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</si>
  <si>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</si>
  <si>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</si>
  <si>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</si>
  <si>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</si>
  <si>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</si>
  <si>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</si>
  <si>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</si>
  <si>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</si>
  <si>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</si>
  <si>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</si>
  <si>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</si>
  <si>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</si>
  <si>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</si>
  <si>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</si>
  <si>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</si>
  <si>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</si>
  <si>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</si>
  <si>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</si>
  <si>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</si>
  <si>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</si>
  <si>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</si>
  <si>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</si>
  <si>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</si>
  <si>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</si>
  <si>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</si>
  <si>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</si>
  <si>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</si>
  <si>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</si>
  <si>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</si>
  <si>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</si>
  <si>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</si>
  <si>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</si>
  <si>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</si>
  <si>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</si>
  <si>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</si>
  <si>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</si>
  <si>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</si>
  <si>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</si>
  <si>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</si>
  <si>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</si>
  <si>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</si>
  <si>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</si>
  <si>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</si>
  <si>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</si>
  <si>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</si>
  <si>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</si>
  <si>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</si>
  <si>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</si>
  <si>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</si>
  <si>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</si>
  <si>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</si>
  <si>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</si>
  <si>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</si>
  <si>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</si>
  <si>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</si>
  <si>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</si>
  <si>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</si>
  <si>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</si>
  <si>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</si>
  <si>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</si>
  <si>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</si>
  <si>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</si>
  <si>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</si>
  <si>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</si>
  <si>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</si>
  <si>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</si>
  <si>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</si>
  <si>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</si>
  <si>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</si>
  <si>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</si>
  <si>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</si>
  <si>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</si>
  <si>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</si>
  <si>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</si>
  <si>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</si>
  <si>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</si>
  <si>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</si>
  <si>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</si>
  <si>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</si>
  <si>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</si>
  <si>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</si>
  <si>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</si>
  <si>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</si>
  <si>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</si>
  <si>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</si>
  <si>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</si>
  <si>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</si>
  <si>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</si>
  <si>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</si>
  <si>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</si>
  <si>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</si>
  <si>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</si>
  <si>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</si>
  <si>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</si>
  <si>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</si>
  <si>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</si>
  <si>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</si>
  <si>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</si>
  <si>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</si>
  <si>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</si>
  <si>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</si>
  <si>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</si>
  <si>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</si>
  <si>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</si>
  <si>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</si>
  <si>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</si>
  <si>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</si>
  <si>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</si>
  <si>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</si>
  <si>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</si>
  <si>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</si>
  <si>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</si>
  <si>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</si>
  <si>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</si>
  <si>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</si>
  <si>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</si>
  <si>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</si>
  <si>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</si>
  <si>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</si>
  <si>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</si>
  <si>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</si>
  <si>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</si>
  <si>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</si>
  <si>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</si>
  <si>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</si>
  <si>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</si>
  <si>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</si>
  <si>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</si>
  <si>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</si>
  <si>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</si>
  <si>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</si>
  <si>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</si>
  <si>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</si>
  <si>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</si>
  <si>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</si>
  <si>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</si>
  <si>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</si>
  <si>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</si>
  <si>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</si>
  <si>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</si>
  <si>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</si>
  <si>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</si>
  <si>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</si>
  <si>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</si>
  <si>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</si>
  <si>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</si>
  <si>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</si>
  <si>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</si>
  <si>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</si>
  <si>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</si>
  <si>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</si>
  <si>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</si>
  <si>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</si>
  <si>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</si>
  <si>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</si>
  <si>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</si>
  <si>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</si>
  <si>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</si>
  <si>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</si>
  <si>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</si>
  <si>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</si>
  <si>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</si>
  <si>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</si>
  <si>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</si>
  <si>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</si>
  <si>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</si>
  <si>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</si>
  <si>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</si>
  <si>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</si>
  <si>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</si>
  <si>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</si>
  <si>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</si>
  <si>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</si>
  <si>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</si>
  <si>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</si>
  <si>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</si>
  <si>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</si>
  <si>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</si>
  <si>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</si>
  <si>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</si>
  <si>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</si>
  <si>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</si>
  <si>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</si>
  <si>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</si>
  <si>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</si>
  <si>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</si>
  <si>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</si>
  <si>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</si>
  <si>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</si>
  <si>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</si>
  <si>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</si>
  <si>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</si>
  <si>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</si>
  <si>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</si>
  <si>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</si>
  <si>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</si>
  <si>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</si>
  <si>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</si>
  <si>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</si>
  <si>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</si>
  <si>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</si>
  <si>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</si>
  <si>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</si>
  <si>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</si>
  <si>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</si>
  <si>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</si>
  <si>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</si>
  <si>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</si>
  <si>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</si>
  <si>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</si>
  <si>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</si>
  <si>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</si>
  <si>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</si>
  <si>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</si>
  <si>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</si>
  <si>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</si>
  <si>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</si>
  <si>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</si>
  <si>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</si>
  <si>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</si>
  <si>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</si>
  <si>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</si>
  <si>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</si>
  <si>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</si>
  <si>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</si>
  <si>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</si>
  <si>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</si>
  <si>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</si>
  <si>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</si>
  <si>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</si>
  <si>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</si>
  <si>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</si>
  <si>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</si>
  <si>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</si>
  <si>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</si>
  <si>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</si>
  <si>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</si>
  <si>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</si>
  <si>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</si>
  <si>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</si>
  <si>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</si>
  <si>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</si>
  <si>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</si>
  <si>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</si>
  <si>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</si>
  <si>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</si>
  <si>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</si>
  <si>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</si>
  <si>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</si>
  <si>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</si>
  <si>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</si>
  <si>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</si>
  <si>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</si>
  <si>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</si>
  <si>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</si>
  <si>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</si>
  <si>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</si>
  <si>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</si>
  <si>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</si>
  <si>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</si>
  <si>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</si>
  <si>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</si>
  <si>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</si>
  <si>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</si>
  <si>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</si>
  <si>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</si>
  <si>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</si>
  <si>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</si>
  <si>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</si>
  <si>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</si>
  <si>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</si>
  <si>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</si>
  <si>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</si>
  <si>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</si>
  <si>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</si>
  <si>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</si>
  <si>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</si>
  <si>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</si>
  <si>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</si>
  <si>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</si>
  <si>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</si>
  <si>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</si>
  <si>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</si>
  <si>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</si>
  <si>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</si>
  <si>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</si>
  <si>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</si>
  <si>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</si>
  <si>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</si>
  <si>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</si>
  <si>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</si>
  <si>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</si>
  <si>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</si>
  <si>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</si>
  <si>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</si>
  <si>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</si>
  <si>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</si>
  <si>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</si>
  <si>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</si>
  <si>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</si>
  <si>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</si>
  <si>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</si>
  <si>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</si>
  <si>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</si>
  <si>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</si>
  <si>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</si>
  <si>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</si>
  <si>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</si>
  <si>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</si>
  <si>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</si>
  <si>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</si>
  <si>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</si>
  <si>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</si>
  <si>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</si>
  <si>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</si>
  <si>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</si>
  <si>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</si>
  <si>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</si>
  <si>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</si>
  <si>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</si>
  <si>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</si>
  <si>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</si>
  <si>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</si>
  <si>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</si>
  <si>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</si>
  <si>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</si>
  <si>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</si>
  <si>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</si>
  <si>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</si>
  <si>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</si>
  <si>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</si>
  <si>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</si>
  <si>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</si>
  <si>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</si>
  <si>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</si>
  <si>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</si>
  <si>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</si>
  <si>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</si>
  <si>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</si>
  <si>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</si>
  <si>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</si>
  <si>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</si>
  <si>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</si>
  <si>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</si>
  <si>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</si>
  <si>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</si>
  <si>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</si>
  <si>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</si>
  <si>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</si>
  <si>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</si>
  <si>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</si>
  <si>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</si>
  <si>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</si>
  <si>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</si>
  <si>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</si>
  <si>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</si>
  <si>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</si>
  <si>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</si>
  <si>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</si>
  <si>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</si>
  <si>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</si>
  <si>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</si>
  <si>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</si>
  <si>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</si>
  <si>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</si>
  <si>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</si>
  <si>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</si>
  <si>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</si>
  <si>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</si>
  <si>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</si>
  <si>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</si>
  <si>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</si>
  <si>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</si>
  <si>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</si>
  <si>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</si>
  <si>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</si>
  <si>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</si>
  <si>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</si>
  <si>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</si>
  <si>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</si>
  <si>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</si>
  <si>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</si>
  <si>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</si>
  <si>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</si>
  <si>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</si>
  <si>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</si>
  <si>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</si>
  <si>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</si>
  <si>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</si>
  <si>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</si>
  <si>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</si>
  <si>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</si>
  <si>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</si>
  <si>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</si>
  <si>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</si>
  <si>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</si>
  <si>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</si>
  <si>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</si>
  <si>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</si>
  <si>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</si>
  <si>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</si>
  <si>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</si>
  <si>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</si>
  <si>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</si>
  <si>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</si>
  <si>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</si>
  <si>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</si>
  <si>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</si>
  <si>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</si>
  <si>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</si>
  <si>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</si>
  <si>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</si>
  <si>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</si>
  <si>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</si>
  <si>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</si>
  <si>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</si>
  <si>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</si>
  <si>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</si>
  <si>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</si>
  <si>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</si>
  <si>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</si>
  <si>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</si>
  <si>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</si>
  <si>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</si>
  <si>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</si>
  <si>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</si>
  <si>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</si>
  <si>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</si>
  <si>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</si>
  <si>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</si>
  <si>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</si>
  <si>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</si>
  <si>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</si>
  <si>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</si>
  <si>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</si>
  <si>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</si>
  <si>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</si>
  <si>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</si>
  <si>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</si>
  <si>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</si>
  <si>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</si>
  <si>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</si>
  <si>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</si>
  <si>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</si>
  <si>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</si>
  <si>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</si>
  <si>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</si>
  <si>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</si>
  <si>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</si>
  <si>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</si>
  <si>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</si>
  <si>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</si>
  <si>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</si>
  <si>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</si>
  <si>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</si>
  <si>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</si>
  <si>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</si>
  <si>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</si>
  <si>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</si>
  <si>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</si>
  <si>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</si>
  <si>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</si>
  <si>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</si>
  <si>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</si>
  <si>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</si>
  <si>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</si>
  <si>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</si>
  <si>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</si>
  <si>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</si>
  <si>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</si>
  <si>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</si>
  <si>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</si>
  <si>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</si>
  <si>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</si>
  <si>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</si>
  <si>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</si>
  <si>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</si>
  <si>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</si>
  <si>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</si>
  <si>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</si>
  <si>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</si>
  <si>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</si>
  <si>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</si>
  <si>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</si>
  <si>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</si>
  <si>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</si>
  <si>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</si>
  <si>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</si>
  <si>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</si>
  <si>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</si>
  <si>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</si>
  <si>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</si>
  <si>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</si>
  <si>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</si>
  <si>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</si>
  <si>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</si>
  <si>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</si>
  <si>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</si>
  <si>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</si>
  <si>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</si>
  <si>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</si>
  <si>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</si>
  <si>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</si>
  <si>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</si>
  <si>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</si>
  <si>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</si>
  <si>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</si>
  <si>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</si>
  <si>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</si>
  <si>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</si>
  <si>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</si>
  <si>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</si>
  <si>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</si>
  <si>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</si>
  <si>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</si>
  <si>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</si>
  <si>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</si>
  <si>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</si>
  <si>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</si>
  <si>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</si>
  <si>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</si>
  <si>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</si>
  <si>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</si>
  <si>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</si>
  <si>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</si>
  <si>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</si>
  <si>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</si>
  <si>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</si>
  <si>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</si>
  <si>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</si>
  <si>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</si>
  <si>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</si>
  <si>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</si>
  <si>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</si>
  <si>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</si>
  <si>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</si>
  <si>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</si>
  <si>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</si>
  <si>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</si>
  <si>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</si>
  <si>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</si>
  <si>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</si>
  <si>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</si>
  <si>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</si>
  <si>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</si>
  <si>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</si>
  <si>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</si>
  <si>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</si>
  <si>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</si>
  <si>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</si>
  <si>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</si>
  <si>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</si>
  <si>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</si>
  <si>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</si>
  <si>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</si>
  <si>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</si>
  <si>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</si>
  <si>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</si>
  <si>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</si>
  <si>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</si>
  <si>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</si>
  <si>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</si>
  <si>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</si>
  <si>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</si>
  <si>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</si>
  <si>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</si>
  <si>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</si>
  <si>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</si>
  <si>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</si>
  <si>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</si>
  <si>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</si>
  <si>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</si>
  <si>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</si>
  <si>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</si>
  <si>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</si>
  <si>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</si>
  <si>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</si>
  <si>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</si>
  <si>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</si>
  <si>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</si>
  <si>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</si>
  <si>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</si>
  <si>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</si>
  <si>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</si>
  <si>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</si>
  <si>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</si>
  <si>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</si>
  <si>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</si>
  <si>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</si>
  <si>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</si>
  <si>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</si>
  <si>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</si>
  <si>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</si>
  <si>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</si>
  <si>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</si>
  <si>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</si>
  <si>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</si>
  <si>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</si>
  <si>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</si>
  <si>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</si>
  <si>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</si>
  <si>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</si>
  <si>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</si>
  <si>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</si>
  <si>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</si>
  <si>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</si>
  <si>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</si>
  <si>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</si>
  <si>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</si>
  <si>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</si>
  <si>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</si>
  <si>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</si>
  <si>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</si>
  <si>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</si>
  <si>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</si>
  <si>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</si>
  <si>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</si>
  <si>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</si>
  <si>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</si>
  <si>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</si>
  <si>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</si>
  <si>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</si>
  <si>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</si>
  <si>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</si>
  <si>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</si>
  <si>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</si>
  <si>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</si>
  <si>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</si>
  <si>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</si>
  <si>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</si>
  <si>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</si>
  <si>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</si>
  <si>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</si>
  <si>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</si>
  <si>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</si>
  <si>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</si>
  <si>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</si>
  <si>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</si>
  <si>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</si>
  <si>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</si>
  <si>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</si>
  <si>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</si>
  <si>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</si>
  <si>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</si>
  <si>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</si>
  <si>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</si>
  <si>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</si>
  <si>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</si>
  <si>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</si>
  <si>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</si>
  <si>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</si>
  <si>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</si>
  <si>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</si>
  <si>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</si>
  <si>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</si>
  <si>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</si>
  <si>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</si>
  <si>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</si>
  <si>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</si>
  <si>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</si>
  <si>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</si>
  <si>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</si>
  <si>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</si>
  <si>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</si>
  <si>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</si>
  <si>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</si>
  <si>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</si>
  <si>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</si>
  <si>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</si>
  <si>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</si>
  <si>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</si>
  <si>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</si>
  <si>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</si>
  <si>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</si>
  <si>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</si>
  <si>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</si>
  <si>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</si>
  <si>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</si>
  <si>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</si>
  <si>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</si>
  <si>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</si>
  <si>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</si>
  <si>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</si>
  <si>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</si>
  <si>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</si>
  <si>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</si>
  <si>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</si>
  <si>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</si>
  <si>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</si>
  <si>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</si>
  <si>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</si>
  <si>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</si>
  <si>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</si>
  <si>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</si>
  <si>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</si>
  <si>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</si>
  <si>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</si>
  <si>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</si>
  <si>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</si>
  <si>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</si>
  <si>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</si>
  <si>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</si>
  <si>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</si>
  <si>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</si>
  <si>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</si>
  <si>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</si>
  <si>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</si>
  <si>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</si>
  <si>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</si>
  <si>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</si>
  <si>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</si>
  <si>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</si>
  <si>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</si>
  <si>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</si>
  <si>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</si>
  <si>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</si>
  <si>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</si>
  <si>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</si>
  <si>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</si>
  <si>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</si>
  <si>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</si>
  <si>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</si>
  <si>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</si>
  <si>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</si>
  <si>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</si>
  <si>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</si>
  <si>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</si>
  <si>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</si>
  <si>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</si>
  <si>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</si>
  <si>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</si>
  <si>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</si>
  <si>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</si>
  <si>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</si>
  <si>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</si>
  <si>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</si>
  <si>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</si>
  <si>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</si>
  <si>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</si>
  <si>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</si>
  <si>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</si>
  <si>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</si>
  <si>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</si>
  <si>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</si>
  <si>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</si>
  <si>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</si>
  <si>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</si>
  <si>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</si>
  <si>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</si>
  <si>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</si>
  <si>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</si>
  <si>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</si>
  <si>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</si>
  <si>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</si>
  <si>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</si>
  <si>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</si>
  <si>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</si>
  <si>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</si>
  <si>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</si>
  <si>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</si>
  <si>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</si>
  <si>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</si>
  <si>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</si>
  <si>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</si>
  <si>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</si>
  <si>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</si>
  <si>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</si>
  <si>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</si>
  <si>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</si>
  <si>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</si>
  <si>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</si>
  <si>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</si>
  <si>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</si>
  <si>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</si>
  <si>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</si>
  <si>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</si>
  <si>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</si>
  <si>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</si>
  <si>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</si>
  <si>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</si>
  <si>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</si>
  <si>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</si>
  <si>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</si>
  <si>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</si>
  <si>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</si>
  <si>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</si>
  <si>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</si>
  <si>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</si>
  <si>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</si>
  <si>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</si>
  <si>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</si>
  <si>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</si>
  <si>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</si>
  <si>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</si>
  <si>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</si>
  <si>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</si>
  <si>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</si>
  <si>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</si>
  <si>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</si>
  <si>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</si>
  <si>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</si>
  <si>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</si>
  <si>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</si>
  <si>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</si>
  <si>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</si>
  <si>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</si>
  <si>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</si>
  <si>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</si>
  <si>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</si>
  <si>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</si>
  <si>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</si>
  <si>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</si>
  <si>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</si>
  <si>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</si>
  <si>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</si>
  <si>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</si>
  <si>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</si>
  <si>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</si>
  <si>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</si>
  <si>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</si>
  <si>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</si>
  <si>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</si>
  <si>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</si>
  <si>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</si>
  <si>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</si>
  <si>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</si>
  <si>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</si>
  <si>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</si>
  <si>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</si>
  <si>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</si>
  <si>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</si>
  <si>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</si>
  <si>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</si>
  <si>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</si>
  <si>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</si>
  <si>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</si>
  <si>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</si>
  <si>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</si>
  <si>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</si>
  <si>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</si>
  <si>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</si>
  <si>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</si>
  <si>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</si>
  <si>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</si>
  <si>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</si>
  <si>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</si>
  <si>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</si>
  <si>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</si>
  <si>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</si>
  <si>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</si>
  <si>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</si>
  <si>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</si>
  <si>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</si>
  <si>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</si>
  <si>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</si>
  <si>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</si>
  <si>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</si>
  <si>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</si>
  <si>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</si>
  <si>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</si>
  <si>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</si>
  <si>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</si>
  <si>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</si>
  <si>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</si>
  <si>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</si>
  <si>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</si>
  <si>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</si>
  <si>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</si>
  <si>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</si>
  <si>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</si>
  <si>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</si>
  <si>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</si>
  <si>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</si>
  <si>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</si>
  <si>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</si>
  <si>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</si>
  <si>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</si>
  <si>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</si>
  <si>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</si>
  <si>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</si>
  <si>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</si>
  <si>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</si>
  <si>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</si>
  <si>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</si>
  <si>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</si>
  <si>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</si>
  <si>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</si>
  <si>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</si>
  <si>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</si>
  <si>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</si>
  <si>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</si>
  <si>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</si>
  <si>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</si>
  <si>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</si>
  <si>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</si>
  <si>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</si>
  <si>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</si>
  <si>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</si>
  <si>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</si>
  <si>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</si>
  <si>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</si>
  <si>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</si>
  <si>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</si>
  <si>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</si>
  <si>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</si>
  <si>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</si>
  <si>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</si>
  <si>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</si>
  <si>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</si>
  <si>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</si>
  <si>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</si>
  <si>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</si>
  <si>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</si>
  <si>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</si>
  <si>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</si>
  <si>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</si>
  <si>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</si>
  <si>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</si>
  <si>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</si>
  <si>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</si>
  <si>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</si>
  <si>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</si>
  <si>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</si>
  <si>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</si>
  <si>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</si>
  <si>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</si>
  <si>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</si>
  <si>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</si>
  <si>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</si>
  <si>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</si>
  <si>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</si>
  <si>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</si>
  <si>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</si>
  <si>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</si>
  <si>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</si>
  <si>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</si>
  <si>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</si>
  <si>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</si>
  <si>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</si>
  <si>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</si>
  <si>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</si>
  <si>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</si>
  <si>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</si>
  <si>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</si>
  <si>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</si>
  <si>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</si>
  <si>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</si>
  <si>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</si>
  <si>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</si>
  <si>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</si>
  <si>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</si>
  <si>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</si>
  <si>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</si>
  <si>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</si>
  <si>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</si>
  <si>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</si>
  <si>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</si>
  <si>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</si>
  <si>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</si>
  <si>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</si>
  <si>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</si>
  <si>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</si>
  <si>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</si>
  <si>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</si>
  <si>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</si>
  <si>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</si>
  <si>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</si>
  <si>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</si>
  <si>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</si>
  <si>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</si>
  <si>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</si>
  <si>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</si>
  <si>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</si>
  <si>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</si>
  <si>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</si>
  <si>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</si>
  <si>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</si>
  <si>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</si>
  <si>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</si>
  <si>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</si>
  <si>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</si>
  <si>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</si>
  <si>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</si>
  <si>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</si>
  <si>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</si>
  <si>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</si>
  <si>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</si>
  <si>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</si>
  <si>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</si>
  <si>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</si>
  <si>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</si>
  <si>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</si>
  <si>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</si>
  <si>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</si>
  <si>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</si>
  <si>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</si>
  <si>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</si>
  <si>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</si>
  <si>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</si>
  <si>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</si>
  <si>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</si>
  <si>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</si>
  <si>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</si>
  <si>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</si>
  <si>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</si>
  <si>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</si>
  <si>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</si>
  <si>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</si>
  <si>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</si>
  <si>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</si>
  <si>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</si>
  <si>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</si>
  <si>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</si>
  <si>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</si>
  <si>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</si>
  <si>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</si>
  <si>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</si>
  <si>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</si>
  <si>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</si>
  <si>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</si>
  <si>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</si>
  <si>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</si>
  <si>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</si>
  <si>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</si>
  <si>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</si>
  <si>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</si>
  <si>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</si>
  <si>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</si>
  <si>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</si>
  <si>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</si>
  <si>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</si>
  <si>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</si>
  <si>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</si>
  <si>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</si>
  <si>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</si>
  <si>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</si>
  <si>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</si>
  <si>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</si>
  <si>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</si>
  <si>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</si>
  <si>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</si>
  <si>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</si>
  <si>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</si>
  <si>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</si>
  <si>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</si>
  <si>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</si>
  <si>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</si>
  <si>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</si>
  <si>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</si>
  <si>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</si>
  <si>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</si>
  <si>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</si>
  <si>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</si>
  <si>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</si>
  <si>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</si>
  <si>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</si>
  <si>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</si>
  <si>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</si>
  <si>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</si>
  <si>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</si>
  <si>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</si>
  <si>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</si>
  <si>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</si>
  <si>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</si>
  <si>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</si>
  <si>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</si>
  <si>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</si>
  <si>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</si>
  <si>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</si>
  <si>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</si>
  <si>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</si>
  <si>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</si>
  <si>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</si>
  <si>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</si>
  <si>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</si>
  <si>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</si>
  <si>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</si>
  <si>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</si>
  <si>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</si>
  <si>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</si>
  <si>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</si>
  <si>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</si>
  <si>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</si>
  <si>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</si>
  <si>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</si>
  <si>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</si>
  <si>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</si>
  <si>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</si>
  <si>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</si>
  <si>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</si>
  <si>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</si>
  <si>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</si>
  <si>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</si>
  <si>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</si>
  <si>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</si>
  <si>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</si>
  <si>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</si>
  <si>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</si>
  <si>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</si>
  <si>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</si>
  <si>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</si>
  <si>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</si>
  <si>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</si>
  <si>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</si>
  <si>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</si>
  <si>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</si>
  <si>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</si>
  <si>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</si>
  <si>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</si>
  <si>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</si>
  <si>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</si>
  <si>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</si>
  <si>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</si>
  <si>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</si>
  <si>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</si>
  <si>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</si>
  <si>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</si>
  <si>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</si>
  <si>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</si>
  <si>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</si>
  <si>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</si>
  <si>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</si>
  <si>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</si>
  <si>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</si>
  <si>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</si>
  <si>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</si>
  <si>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</si>
  <si>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</si>
  <si>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</si>
  <si>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</si>
  <si>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</si>
  <si>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</si>
  <si>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</si>
  <si>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</si>
  <si>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</si>
  <si>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</si>
  <si>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</si>
  <si>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</si>
  <si>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</si>
  <si>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</si>
  <si>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</si>
  <si>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</si>
  <si>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</si>
  <si>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</si>
  <si>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</si>
  <si>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</si>
  <si>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</si>
  <si>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</si>
  <si>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</si>
  <si>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</si>
  <si>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</si>
  <si>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</si>
  <si>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</si>
  <si>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</si>
  <si>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</si>
  <si>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</si>
  <si>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</si>
  <si>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</si>
  <si>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</si>
  <si>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</si>
  <si>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</si>
  <si>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</si>
  <si>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</si>
  <si>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</si>
  <si>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</si>
  <si>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</si>
  <si>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</si>
  <si>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</si>
  <si>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</si>
  <si>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</si>
  <si>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</si>
  <si>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</si>
  <si>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</si>
  <si>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</si>
  <si>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</si>
  <si>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</si>
  <si>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</si>
  <si>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</si>
  <si>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</si>
  <si>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</si>
  <si>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</si>
  <si>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</si>
  <si>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</si>
  <si>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</si>
  <si>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</si>
  <si>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</si>
  <si>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</si>
  <si>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</si>
  <si>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</si>
  <si>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</si>
  <si>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</si>
  <si>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</si>
  <si>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</si>
  <si>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</si>
  <si>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</si>
  <si>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</si>
  <si>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</si>
  <si>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</si>
  <si>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</si>
  <si>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</si>
  <si>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</si>
  <si>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</si>
  <si>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</si>
  <si>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</si>
  <si>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</si>
  <si>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</si>
  <si>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</si>
  <si>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</si>
  <si>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</si>
  <si>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</si>
  <si>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</si>
  <si>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</si>
  <si>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</si>
  <si>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</si>
  <si>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</si>
  <si>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</si>
  <si>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</si>
  <si>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</si>
  <si>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</si>
  <si>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</si>
  <si>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</si>
  <si>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</si>
  <si>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</si>
  <si>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</si>
  <si>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</si>
  <si>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</si>
  <si>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</si>
  <si>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</si>
  <si>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</si>
  <si>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</si>
  <si>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</si>
  <si>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</si>
  <si>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</si>
  <si>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</si>
  <si>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</si>
  <si>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</si>
  <si>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</si>
  <si>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</si>
  <si>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</si>
  <si>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</si>
  <si>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</si>
  <si>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</si>
  <si>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</si>
  <si>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</si>
  <si>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</si>
  <si>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</si>
  <si>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</si>
  <si>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</si>
  <si>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</si>
  <si>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</si>
  <si>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</si>
  <si>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</si>
  <si>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</si>
  <si>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</si>
  <si>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</si>
  <si>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</si>
  <si>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</si>
  <si>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</si>
  <si>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</si>
  <si>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</si>
  <si>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</si>
  <si>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</si>
  <si>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</si>
  <si>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</si>
  <si>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</si>
  <si>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</si>
  <si>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</si>
  <si>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</si>
  <si>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</si>
  <si>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</si>
  <si>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</si>
  <si>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</si>
  <si>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</si>
  <si>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</si>
  <si>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</si>
  <si>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</si>
  <si>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</si>
  <si>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</si>
  <si>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</si>
  <si>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</si>
  <si>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</si>
  <si>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</si>
  <si>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</si>
  <si>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</si>
  <si>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</si>
  <si>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</si>
  <si>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</si>
  <si>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</si>
  <si>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</si>
  <si>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</si>
  <si>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</si>
  <si>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</si>
  <si>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</si>
  <si>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</si>
  <si>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</si>
  <si>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</si>
  <si>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</si>
  <si>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</si>
  <si>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</si>
  <si>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</si>
  <si>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</si>
  <si>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</si>
  <si>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</si>
  <si>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</si>
  <si>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</si>
  <si>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</si>
  <si>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</si>
  <si>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</si>
  <si>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</si>
  <si>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</si>
  <si>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</si>
  <si>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</si>
  <si>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</si>
  <si>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</si>
  <si>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</si>
  <si>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</si>
  <si>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</si>
  <si>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</si>
  <si>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</si>
  <si>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</si>
  <si>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</si>
  <si>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</si>
  <si>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</si>
  <si>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</si>
  <si>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</si>
  <si>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</si>
  <si>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</si>
  <si>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</si>
  <si>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</si>
  <si>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</si>
  <si>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</si>
  <si>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</si>
  <si>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</si>
  <si>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</si>
  <si>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</si>
  <si>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</si>
  <si>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</si>
  <si>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</si>
  <si>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</si>
  <si>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</si>
  <si>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</si>
  <si>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</si>
  <si>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</si>
  <si>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</si>
  <si>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</si>
  <si>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</si>
  <si>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</si>
  <si>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</si>
  <si>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</si>
  <si>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</si>
  <si>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</si>
  <si>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</si>
  <si>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</si>
  <si>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</si>
  <si>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</si>
  <si>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</si>
  <si>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</si>
  <si>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</si>
  <si>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</si>
  <si>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</si>
  <si>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</si>
  <si>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</si>
  <si>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</si>
  <si>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</si>
  <si>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</si>
  <si>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</si>
  <si>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</si>
  <si>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</si>
  <si>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</si>
  <si>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</si>
  <si>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</si>
  <si>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</si>
  <si>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</si>
  <si>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</si>
  <si>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</si>
  <si>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</si>
  <si>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</si>
  <si>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</si>
  <si>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</si>
  <si>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</si>
  <si>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</si>
  <si>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</si>
  <si>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</si>
  <si>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</si>
  <si>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</si>
  <si>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</si>
  <si>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</si>
  <si>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</si>
  <si>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</si>
  <si>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</si>
  <si>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</si>
  <si>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</si>
  <si>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</si>
  <si>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</si>
  <si>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</si>
  <si>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</si>
  <si>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</si>
  <si>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</si>
  <si>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</si>
  <si>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</si>
  <si>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</si>
  <si>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</si>
  <si>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</si>
  <si>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</si>
  <si>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</si>
  <si>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</si>
  <si>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</si>
  <si>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</si>
  <si>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</si>
  <si>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</si>
  <si>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</si>
  <si>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</si>
  <si>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</si>
  <si>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</si>
  <si>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</si>
  <si>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</si>
  <si>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</si>
  <si>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</si>
  <si>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</si>
  <si>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</si>
  <si>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</si>
  <si>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</si>
  <si>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</si>
  <si>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</si>
  <si>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</si>
  <si>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</si>
  <si>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</si>
  <si>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</si>
  <si>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</si>
  <si>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</si>
  <si>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</si>
  <si>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</si>
  <si>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</si>
  <si>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</si>
  <si>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</si>
  <si>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</si>
  <si>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</si>
  <si>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</si>
  <si>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</si>
  <si>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</si>
  <si>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</si>
  <si>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</si>
  <si>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</si>
  <si>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</si>
  <si>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</si>
  <si>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</si>
  <si>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</si>
  <si>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</si>
  <si>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</si>
  <si>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</si>
  <si>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</si>
  <si>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</si>
  <si>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</si>
  <si>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</si>
  <si>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</si>
  <si>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</si>
  <si>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</si>
  <si>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</si>
  <si>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</si>
  <si>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</si>
  <si>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</si>
  <si>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</si>
  <si>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</si>
  <si>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</si>
  <si>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</si>
  <si>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</si>
  <si>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</si>
  <si>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</si>
  <si>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</si>
  <si>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</si>
  <si>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</si>
  <si>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</si>
  <si>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</si>
  <si>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</si>
  <si>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</si>
  <si>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</si>
  <si>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</si>
  <si>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</si>
  <si>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</si>
  <si>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</si>
  <si>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</si>
  <si>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</si>
  <si>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</si>
  <si>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</si>
  <si>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</si>
  <si>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</si>
  <si>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</si>
  <si>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</si>
  <si>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</si>
  <si>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</si>
  <si>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</si>
  <si>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</si>
  <si>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</si>
  <si>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</si>
  <si>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</si>
  <si>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</si>
  <si>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</si>
  <si>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</si>
  <si>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</si>
  <si>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</si>
  <si>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</si>
  <si>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</si>
  <si>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</si>
  <si>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</si>
  <si>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</si>
  <si>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</si>
  <si>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</si>
  <si>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</si>
  <si>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</si>
  <si>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</si>
  <si>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</si>
  <si>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</si>
  <si>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</si>
  <si>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</si>
  <si>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</si>
  <si>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</si>
  <si>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</si>
  <si>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</si>
  <si>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</si>
  <si>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</si>
  <si>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</si>
  <si>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</si>
  <si>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</si>
  <si>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</si>
  <si>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</si>
  <si>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</si>
  <si>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</si>
  <si>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</si>
  <si>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</si>
  <si>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</si>
  <si>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</si>
  <si>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</si>
  <si>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</si>
  <si>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</si>
  <si>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</si>
  <si>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</si>
  <si>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</si>
  <si>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</si>
  <si>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</si>
  <si>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</si>
  <si>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</si>
  <si>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</si>
  <si>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</si>
  <si>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</si>
  <si>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</si>
  <si>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</si>
  <si>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</si>
  <si>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</si>
  <si>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</si>
  <si>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</si>
  <si>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</si>
  <si>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</si>
  <si>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</si>
  <si>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</si>
  <si>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</si>
  <si>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</si>
  <si>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</si>
  <si>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</si>
  <si>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</si>
  <si>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</si>
  <si>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</si>
  <si>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</si>
  <si>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</si>
  <si>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</si>
  <si>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</si>
  <si>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</si>
  <si>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</si>
  <si>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</si>
  <si>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</si>
  <si>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</si>
  <si>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</si>
  <si>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</si>
  <si>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</si>
  <si>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</si>
  <si>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</si>
  <si>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</si>
  <si>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</si>
  <si>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</si>
  <si>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</si>
  <si>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</si>
  <si>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</si>
  <si>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</si>
  <si>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</si>
  <si>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</si>
  <si>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</si>
  <si>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</si>
  <si>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</si>
  <si>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</si>
  <si>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</si>
  <si>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</si>
  <si>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</si>
  <si>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</si>
  <si>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</si>
  <si>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</si>
  <si>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</si>
  <si>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</si>
  <si>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</si>
  <si>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</si>
  <si>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</si>
  <si>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</si>
  <si>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</si>
  <si>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</si>
  <si>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</si>
  <si>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</si>
  <si>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</si>
  <si>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</si>
  <si>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</si>
  <si>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</si>
  <si>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</si>
  <si>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</si>
  <si>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</si>
  <si>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</si>
  <si>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</si>
  <si>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</si>
  <si>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</si>
  <si>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</si>
  <si>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</si>
  <si>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</si>
  <si>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</si>
  <si>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</si>
  <si>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</si>
  <si>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</si>
  <si>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</si>
  <si>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</si>
  <si>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</si>
  <si>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</si>
  <si>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</si>
  <si>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</si>
  <si>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</si>
  <si>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</si>
  <si>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</si>
  <si>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</si>
  <si>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</si>
  <si>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</si>
  <si>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</si>
  <si>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</si>
  <si>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</si>
  <si>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</si>
  <si>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</si>
  <si>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</si>
  <si>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</si>
  <si>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</si>
  <si>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</si>
  <si>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</si>
  <si>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</si>
  <si>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</si>
  <si>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</si>
  <si>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</si>
  <si>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</si>
  <si>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</si>
  <si>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</si>
  <si>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</si>
  <si>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</si>
  <si>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</si>
  <si>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</si>
  <si>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</si>
  <si>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</si>
  <si>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</si>
  <si>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</si>
  <si>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</si>
  <si>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</si>
  <si>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</si>
  <si>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</si>
  <si>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</si>
  <si>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</si>
  <si>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</si>
  <si>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</si>
  <si>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</si>
  <si>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</si>
  <si>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</si>
  <si>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</si>
  <si>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</si>
  <si>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</si>
  <si>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</si>
  <si>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</si>
  <si>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</si>
  <si>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</si>
  <si>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</si>
  <si>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</si>
  <si>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</si>
  <si>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</si>
  <si>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</si>
  <si>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</si>
  <si>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</si>
  <si>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</si>
  <si>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</si>
  <si>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</si>
  <si>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</si>
  <si>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</si>
  <si>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</si>
  <si>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</si>
  <si>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</si>
  <si>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</si>
  <si>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</si>
  <si>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</si>
  <si>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</si>
  <si>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</si>
  <si>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</si>
  <si>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</si>
  <si>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</si>
  <si>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</si>
  <si>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</si>
  <si>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</si>
  <si>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</si>
  <si>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</si>
  <si>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</si>
  <si>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</si>
  <si>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</si>
  <si>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</si>
  <si>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</si>
  <si>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</si>
  <si>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</si>
  <si>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</si>
  <si>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</si>
  <si>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</si>
  <si>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</si>
  <si>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</si>
  <si>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</si>
  <si>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</si>
  <si>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</si>
  <si>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</si>
  <si>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</si>
  <si>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</si>
  <si>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</si>
  <si>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</si>
  <si>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</si>
  <si>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</si>
  <si>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</si>
  <si>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</si>
  <si>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</si>
  <si>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</si>
  <si>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</si>
  <si>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</si>
  <si>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</si>
  <si>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</si>
  <si>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</si>
  <si>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</si>
  <si>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</si>
  <si>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</si>
  <si>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</si>
  <si>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</si>
  <si>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</si>
  <si>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</si>
  <si>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</si>
  <si>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</si>
  <si>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</si>
  <si>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</si>
  <si>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</si>
  <si>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</si>
  <si>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</si>
  <si>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</si>
  <si>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</si>
  <si>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</si>
  <si>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</si>
  <si>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</si>
  <si>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</si>
  <si>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</si>
  <si>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</si>
  <si>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</si>
  <si>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</si>
  <si>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</si>
  <si>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</si>
  <si>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</si>
  <si>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</si>
  <si>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</si>
  <si>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</si>
  <si>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</si>
  <si>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</si>
  <si>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</si>
  <si>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</si>
  <si>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</si>
  <si>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</si>
  <si>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</si>
  <si>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</si>
  <si>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</si>
  <si>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</si>
  <si>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</si>
  <si>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</si>
  <si>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</si>
  <si>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</si>
  <si>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</si>
  <si>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</si>
  <si>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</si>
  <si>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</si>
  <si>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</si>
  <si>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</si>
  <si>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</si>
  <si>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</si>
  <si>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</si>
  <si>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</si>
  <si>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</si>
  <si>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</si>
  <si>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</si>
  <si>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</si>
  <si>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</si>
  <si>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</si>
  <si>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</si>
  <si>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</si>
  <si>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</si>
  <si>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</si>
  <si>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</si>
  <si>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</si>
  <si>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</si>
  <si>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</si>
  <si>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</si>
  <si>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</si>
  <si>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</si>
  <si>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</si>
  <si>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</si>
  <si>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</si>
  <si>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</si>
  <si>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</si>
  <si>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</si>
  <si>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</si>
  <si>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</si>
  <si>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</si>
  <si>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</si>
  <si>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</si>
  <si>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</si>
  <si>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</si>
  <si>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</si>
  <si>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</si>
  <si>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</si>
  <si>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</si>
  <si>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</si>
  <si>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</si>
  <si>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</si>
  <si>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</si>
  <si>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</si>
  <si>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</si>
  <si>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</si>
  <si>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</si>
  <si>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</si>
  <si>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</si>
  <si>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</si>
  <si>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</si>
  <si>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</si>
  <si>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</si>
  <si>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</si>
  <si>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</si>
  <si>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</si>
  <si>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</si>
  <si>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</si>
  <si>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</si>
  <si>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</si>
  <si>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</si>
  <si>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</si>
  <si>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</si>
  <si>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</si>
  <si>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</si>
  <si>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</si>
  <si>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</si>
  <si>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</si>
  <si>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</si>
  <si>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</si>
  <si>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</si>
  <si>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</si>
  <si>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</si>
  <si>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</si>
  <si>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</si>
  <si>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</si>
  <si>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</si>
  <si>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</si>
  <si>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</si>
  <si>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</si>
  <si>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</si>
  <si>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</si>
  <si>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</si>
  <si>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</si>
  <si>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</si>
  <si>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</si>
  <si>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</si>
  <si>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</si>
  <si>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</si>
  <si>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</si>
  <si>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</si>
  <si>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</si>
  <si>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</si>
  <si>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</si>
  <si>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</si>
  <si>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</si>
  <si>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</si>
  <si>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</si>
  <si>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</si>
  <si>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</si>
  <si>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</si>
  <si>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</si>
  <si>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</si>
  <si>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</si>
  <si>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</si>
  <si>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</si>
  <si>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</si>
  <si>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</si>
  <si>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</si>
  <si>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</si>
  <si>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</si>
  <si>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</si>
  <si>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</si>
  <si>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</si>
  <si>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</si>
  <si>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</si>
  <si>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</si>
  <si>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</si>
  <si>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</si>
  <si>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</si>
  <si>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</si>
  <si>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</si>
  <si>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</si>
  <si>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</si>
  <si>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</si>
  <si>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</si>
  <si>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</si>
  <si>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</si>
  <si>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</si>
  <si>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</si>
  <si>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</si>
  <si>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</si>
  <si>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</si>
  <si>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</si>
  <si>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</si>
  <si>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</si>
  <si>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</si>
  <si>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</si>
  <si>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</si>
  <si>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</si>
  <si>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</si>
  <si>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</si>
  <si>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</si>
  <si>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</si>
  <si>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</si>
  <si>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</si>
  <si>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</si>
  <si>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</si>
  <si>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</si>
  <si>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</si>
  <si>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</si>
  <si>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</si>
  <si>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</si>
  <si>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</si>
  <si>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</si>
  <si>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</si>
  <si>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</si>
  <si>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</si>
  <si>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</si>
  <si>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</si>
  <si>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</si>
  <si>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</si>
  <si>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</si>
  <si>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</si>
  <si>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</si>
  <si>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</si>
  <si>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</si>
  <si>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</si>
  <si>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</si>
  <si>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</si>
  <si>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</si>
  <si>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</si>
  <si>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</si>
  <si>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</si>
  <si>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</si>
  <si>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</si>
  <si>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</si>
  <si>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</si>
  <si>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</si>
  <si>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</si>
  <si>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</si>
  <si>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</si>
  <si>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</si>
  <si>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</si>
  <si>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</si>
  <si>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</si>
  <si>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</si>
  <si>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</si>
  <si>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</si>
  <si>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</si>
  <si>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</si>
  <si>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</si>
  <si>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</si>
  <si>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</si>
  <si>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</si>
  <si>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</si>
  <si>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</si>
  <si>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</si>
  <si>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</si>
  <si>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</si>
  <si>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</si>
  <si>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</si>
  <si>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</si>
  <si>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</si>
  <si>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</si>
  <si>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</si>
  <si>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</si>
  <si>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</si>
  <si>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</si>
  <si>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</si>
  <si>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</si>
  <si>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</si>
  <si>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</si>
  <si>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</si>
  <si>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</si>
  <si>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</si>
  <si>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</si>
  <si>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</si>
  <si>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</si>
  <si>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</si>
  <si>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</si>
  <si>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</si>
  <si>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</si>
  <si>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</si>
  <si>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</si>
  <si>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</si>
  <si>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</si>
  <si>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</si>
  <si>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</si>
  <si>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</si>
  <si>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</si>
  <si>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</si>
  <si>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</si>
  <si>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</si>
  <si>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</si>
  <si>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</si>
  <si>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</si>
  <si>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</si>
  <si>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</si>
  <si>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</si>
  <si>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</si>
  <si>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</si>
  <si>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</si>
  <si>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</si>
  <si>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</si>
  <si>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</si>
  <si>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</si>
  <si>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</si>
  <si>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</si>
  <si>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</si>
  <si>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</si>
  <si>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</si>
  <si>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</si>
  <si>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</si>
  <si>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</si>
  <si>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</si>
  <si>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</si>
  <si>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</si>
  <si>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</si>
  <si>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</si>
  <si>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</si>
  <si>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</si>
  <si>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</si>
  <si>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</si>
  <si>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</si>
  <si>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</si>
  <si>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</si>
  <si>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</si>
  <si>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</si>
  <si>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</si>
  <si>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</si>
  <si>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</si>
  <si>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</si>
  <si>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</si>
  <si>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</si>
  <si>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</si>
  <si>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</si>
  <si>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</si>
  <si>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</si>
  <si>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</si>
  <si>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</si>
  <si>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</si>
  <si>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</si>
  <si>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</si>
  <si>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</si>
  <si>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</si>
  <si>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</si>
  <si>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</si>
  <si>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</si>
  <si>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</si>
  <si>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</si>
  <si>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</si>
  <si>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</si>
  <si>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</si>
  <si>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</si>
  <si>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</si>
  <si>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</si>
  <si>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</si>
  <si>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</si>
  <si>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</si>
  <si>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</si>
  <si>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</si>
  <si>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</si>
  <si>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</si>
  <si>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</si>
  <si>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</si>
  <si>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</si>
  <si>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</si>
  <si>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</si>
  <si>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</si>
  <si>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</si>
  <si>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</si>
  <si>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</si>
  <si>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</si>
  <si>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</si>
  <si>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</si>
  <si>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</si>
  <si>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</si>
  <si>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</si>
  <si>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</si>
  <si>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</si>
  <si>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</si>
  <si>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</si>
  <si>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</si>
  <si>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</si>
  <si>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</si>
  <si>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</si>
  <si>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</si>
  <si>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</si>
  <si>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</si>
  <si>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</si>
  <si>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</si>
  <si>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</si>
  <si>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</si>
  <si>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</si>
  <si>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</si>
  <si>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</si>
  <si>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</si>
  <si>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</si>
  <si>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</si>
  <si>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</si>
  <si>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</si>
  <si>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</si>
  <si>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</si>
  <si>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</si>
  <si>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</si>
  <si>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</si>
  <si>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</si>
  <si>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</si>
  <si>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</si>
  <si>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</si>
  <si>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</si>
  <si>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</si>
  <si>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</si>
  <si>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</si>
  <si>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</si>
  <si>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</si>
  <si>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</si>
  <si>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</si>
  <si>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</si>
  <si>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</si>
  <si>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</si>
  <si>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</si>
  <si>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</si>
  <si>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</si>
  <si>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</si>
  <si>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</si>
  <si>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</si>
  <si>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</si>
  <si>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</si>
  <si>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</si>
  <si>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</si>
  <si>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</si>
  <si>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</si>
  <si>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</si>
  <si>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</si>
  <si>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</si>
  <si>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</si>
  <si>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</si>
  <si>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</si>
  <si>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</si>
  <si>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</si>
  <si>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</si>
  <si>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</si>
  <si>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</si>
  <si>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</si>
  <si>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</si>
  <si>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</si>
  <si>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</si>
  <si>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</si>
  <si>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</si>
  <si>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</si>
  <si>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</si>
  <si>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</si>
  <si>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</si>
  <si>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</si>
  <si>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</si>
  <si>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</si>
  <si>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</si>
  <si>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</si>
  <si>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</si>
  <si>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</si>
  <si>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</si>
  <si>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</si>
  <si>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</si>
  <si>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</si>
  <si>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</si>
  <si>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</si>
  <si>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</si>
  <si>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</si>
  <si>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</si>
  <si>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</si>
  <si>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</si>
  <si>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</si>
  <si>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</si>
  <si>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</si>
  <si>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</si>
  <si>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</si>
  <si>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</si>
  <si>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</si>
  <si>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</si>
  <si>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</si>
  <si>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</si>
  <si>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</si>
  <si>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</si>
  <si>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</si>
  <si>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</si>
  <si>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</si>
  <si>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</si>
  <si>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</si>
  <si>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</si>
  <si>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</si>
  <si>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</si>
  <si>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</si>
  <si>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</si>
  <si>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</si>
  <si>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</si>
  <si>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</si>
  <si>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</si>
  <si>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</si>
  <si>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</si>
  <si>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</si>
  <si>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</si>
  <si>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</si>
  <si>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</si>
  <si>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</si>
  <si>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</si>
  <si>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</si>
  <si>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</si>
  <si>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</si>
  <si>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</si>
  <si>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</si>
  <si>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</si>
  <si>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</si>
  <si>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</si>
  <si>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</si>
  <si>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</si>
  <si>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</si>
  <si>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</si>
  <si>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</si>
  <si>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</si>
  <si>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</si>
  <si>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</si>
  <si>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</si>
  <si>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</si>
  <si>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</si>
  <si>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</si>
  <si>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</si>
  <si>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</si>
  <si>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</si>
  <si>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</si>
  <si>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</si>
  <si>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</si>
  <si>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</si>
  <si>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</si>
  <si>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</si>
  <si>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</si>
  <si>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</si>
  <si>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</si>
  <si>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</si>
  <si>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</si>
  <si>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</si>
  <si>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</si>
  <si>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</si>
  <si>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</si>
  <si>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</si>
  <si>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</si>
  <si>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</si>
  <si>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</si>
  <si>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</si>
  <si>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</si>
  <si>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</si>
  <si>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</si>
  <si>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</si>
  <si>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</si>
  <si>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</si>
  <si>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</si>
  <si>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</si>
  <si>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</si>
  <si>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</si>
  <si>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</si>
  <si>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</si>
  <si>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</si>
  <si>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</si>
  <si>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</si>
  <si>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</si>
  <si>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</si>
  <si>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</si>
  <si>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</si>
  <si>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</si>
  <si>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</si>
  <si>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</si>
  <si>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</si>
  <si>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</si>
  <si>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</si>
  <si>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</si>
  <si>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</si>
  <si>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</si>
  <si>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</si>
  <si>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</si>
  <si>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</si>
  <si>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</si>
  <si>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</si>
  <si>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</si>
  <si>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</si>
  <si>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</si>
  <si>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</si>
  <si>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</si>
  <si>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</si>
  <si>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</si>
  <si>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</si>
  <si>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</si>
  <si>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</si>
  <si>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</si>
  <si>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</si>
  <si>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</si>
  <si>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</si>
  <si>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</si>
  <si>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</si>
  <si>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</si>
  <si>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</si>
  <si>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</si>
  <si>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</si>
  <si>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</si>
  <si>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</si>
  <si>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</si>
  <si>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</si>
  <si>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</si>
  <si>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</si>
  <si>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</si>
  <si>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</si>
  <si>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</si>
  <si>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</si>
  <si>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</si>
  <si>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</si>
  <si>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</si>
  <si>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</si>
  <si>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</si>
  <si>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</si>
  <si>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</si>
  <si>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</si>
  <si>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</si>
  <si>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</si>
  <si>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</si>
  <si>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</si>
  <si>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</si>
  <si>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</si>
  <si>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</si>
  <si>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</si>
  <si>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</si>
  <si>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</si>
  <si>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</si>
  <si>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</si>
  <si>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</si>
  <si>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</si>
  <si>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</si>
  <si>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</si>
  <si>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</si>
  <si>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</si>
  <si>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</si>
  <si>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</si>
  <si>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</si>
  <si>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</si>
  <si>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</si>
  <si>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</si>
  <si>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</si>
  <si>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</si>
  <si>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</si>
  <si>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</si>
  <si>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</si>
  <si>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</si>
  <si>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</si>
  <si>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</si>
  <si>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</si>
  <si>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</si>
  <si>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</si>
  <si>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</si>
  <si>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</si>
  <si>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</si>
  <si>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</si>
  <si>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</si>
  <si>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</si>
  <si>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</si>
  <si>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</si>
  <si>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</si>
  <si>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</si>
  <si>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</si>
  <si>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</si>
  <si>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</si>
  <si>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</si>
  <si>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</si>
  <si>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</si>
  <si>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</si>
  <si>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</si>
  <si>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</si>
  <si>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</si>
  <si>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</si>
  <si>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</si>
  <si>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</si>
  <si>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</si>
  <si>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</si>
  <si>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</si>
  <si>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</si>
  <si>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</si>
  <si>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</si>
  <si>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</si>
  <si>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</si>
  <si>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</si>
  <si>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</si>
  <si>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</si>
  <si>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</si>
  <si>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</si>
  <si>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</si>
  <si>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</si>
  <si>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</si>
  <si>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</si>
  <si>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</si>
  <si>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</si>
  <si>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</si>
  <si>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</si>
  <si>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</si>
  <si>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</si>
  <si>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</si>
  <si>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</si>
  <si>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</si>
  <si>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</si>
  <si>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</si>
  <si>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</si>
  <si>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</si>
  <si>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</si>
  <si>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</si>
  <si>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</si>
  <si>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</si>
  <si>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</si>
  <si>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</si>
  <si>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</si>
  <si>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</si>
  <si>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</si>
  <si>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</si>
  <si>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</si>
  <si>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</si>
  <si>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</si>
  <si>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</si>
  <si>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</si>
  <si>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</si>
  <si>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</si>
  <si>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</si>
  <si>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</si>
  <si>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</si>
  <si>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</si>
  <si>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</si>
  <si>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</si>
  <si>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</si>
  <si>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</si>
  <si>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</si>
  <si>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</si>
  <si>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</si>
  <si>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</si>
  <si>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</si>
  <si>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</si>
  <si>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</si>
  <si>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</si>
  <si>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</si>
  <si>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</si>
  <si>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</si>
  <si>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</si>
  <si>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</si>
  <si>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</si>
  <si>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</si>
  <si>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</si>
  <si>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</si>
  <si>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</si>
  <si>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</si>
  <si>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</si>
  <si>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</si>
  <si>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</si>
  <si>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</si>
  <si>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</si>
  <si>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</si>
  <si>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</si>
  <si>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</si>
  <si>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</si>
  <si>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</si>
  <si>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</si>
  <si>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</si>
  <si>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</si>
  <si>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</si>
  <si>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</si>
  <si>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</si>
  <si>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</si>
  <si>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</si>
  <si>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</si>
  <si>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</si>
  <si>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</si>
  <si>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</si>
  <si>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</si>
  <si>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</si>
  <si>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</si>
  <si>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</si>
  <si>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</si>
  <si>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</si>
  <si>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</si>
  <si>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</si>
  <si>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</si>
  <si>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</si>
  <si>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</si>
  <si>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</si>
  <si>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</si>
  <si>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</si>
  <si>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</si>
  <si>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</si>
  <si>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</si>
  <si>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</si>
  <si>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</si>
  <si>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</si>
  <si>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</si>
  <si>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</si>
  <si>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</si>
  <si>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</si>
  <si>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</si>
  <si>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</si>
  <si>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</si>
  <si>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</si>
  <si>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</si>
  <si>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</si>
  <si>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</si>
  <si>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</si>
  <si>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</si>
  <si>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</si>
  <si>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</si>
  <si>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</si>
  <si>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</si>
  <si>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</si>
  <si>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</si>
  <si>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</si>
  <si>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</si>
  <si>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</si>
  <si>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</si>
  <si>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</si>
  <si>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</si>
  <si>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</si>
  <si>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</si>
  <si>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</si>
  <si>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</si>
  <si>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</si>
  <si>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</si>
  <si>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</si>
  <si>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</si>
  <si>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</si>
  <si>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</si>
  <si>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</si>
  <si>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</si>
  <si>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</si>
  <si>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</si>
  <si>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</si>
  <si>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</si>
  <si>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</si>
  <si>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</si>
  <si>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</si>
  <si>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</si>
  <si>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</si>
  <si>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</si>
  <si>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</si>
  <si>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</si>
  <si>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</si>
  <si>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</si>
  <si>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</si>
  <si>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</si>
  <si>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</si>
  <si>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</si>
  <si>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</si>
  <si>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</si>
  <si>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</si>
  <si>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</si>
  <si>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</si>
  <si>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</si>
  <si>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</si>
  <si>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</si>
  <si>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</si>
  <si>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</si>
  <si>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</si>
  <si>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</si>
  <si>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</si>
  <si>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</si>
  <si>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</si>
  <si>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</si>
  <si>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</si>
  <si>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</si>
  <si>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</si>
  <si>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</si>
  <si>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</si>
  <si>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</si>
  <si>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</si>
  <si>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</si>
  <si>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</si>
  <si>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</si>
  <si>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</si>
  <si>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</si>
  <si>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</si>
  <si>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</si>
  <si>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</si>
  <si>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</si>
  <si>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</si>
  <si>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</si>
  <si>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</si>
  <si>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</si>
  <si>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</si>
  <si>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</si>
  <si>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</si>
  <si>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</si>
  <si>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</si>
  <si>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</si>
  <si>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</si>
  <si>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</si>
  <si>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</si>
  <si>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</si>
  <si>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</si>
  <si>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</si>
  <si>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</si>
  <si>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</si>
  <si>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</si>
  <si>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</si>
  <si>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</si>
  <si>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</si>
  <si>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</si>
  <si>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</si>
  <si>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</si>
  <si>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</si>
  <si>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</si>
  <si>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</si>
  <si>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</si>
  <si>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</si>
  <si>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</si>
  <si>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</si>
  <si>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</si>
  <si>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</si>
  <si>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</si>
  <si>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</si>
  <si>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</si>
  <si>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</si>
  <si>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</si>
  <si>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</si>
  <si>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</si>
  <si>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</si>
  <si>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</si>
  <si>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</si>
  <si>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</si>
  <si>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</si>
  <si>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</si>
  <si>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</si>
  <si>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</si>
  <si>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</si>
  <si>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</si>
  <si>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</si>
  <si>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</si>
  <si>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</si>
  <si>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</si>
  <si>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</si>
  <si>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</si>
  <si>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</si>
  <si>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</si>
  <si>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</si>
  <si>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</si>
  <si>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</si>
  <si>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</si>
  <si>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</si>
  <si>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</si>
  <si>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</si>
  <si>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</si>
  <si>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</si>
  <si>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</si>
  <si>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</si>
  <si>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</si>
  <si>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</si>
  <si>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</si>
  <si>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</si>
  <si>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</si>
  <si>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</si>
  <si>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</si>
  <si>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</si>
  <si>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</si>
  <si>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</si>
  <si>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</si>
  <si>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</si>
  <si>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</si>
  <si>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</si>
  <si>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</si>
  <si>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</si>
  <si>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</si>
  <si>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</si>
  <si>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</si>
  <si>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</si>
  <si>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</si>
  <si>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</si>
  <si>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</si>
  <si>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</si>
  <si>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</si>
  <si>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</si>
  <si>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</si>
  <si>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</si>
  <si>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</si>
  <si>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</si>
  <si>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</si>
  <si>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</si>
  <si>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</si>
  <si>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</si>
  <si>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</si>
  <si>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</si>
  <si>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</si>
  <si>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</si>
  <si>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</si>
  <si>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</si>
  <si>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</si>
  <si>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</si>
  <si>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</si>
  <si>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</si>
  <si>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</si>
  <si>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</si>
  <si>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</si>
  <si>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</si>
  <si>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</si>
  <si>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</si>
  <si>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</si>
  <si>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</si>
  <si>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</si>
  <si>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</si>
  <si>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</si>
  <si>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</si>
  <si>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</si>
  <si>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</si>
  <si>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</si>
  <si>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</si>
  <si>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</si>
  <si>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</si>
  <si>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</si>
  <si>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</si>
  <si>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</si>
  <si>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</si>
  <si>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</si>
  <si>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</si>
  <si>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</si>
  <si>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</si>
  <si>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</si>
  <si>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</si>
  <si>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</si>
  <si>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</si>
  <si>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</si>
  <si>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</si>
  <si>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</si>
  <si>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</si>
  <si>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</si>
  <si>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</si>
  <si>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</si>
  <si>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</si>
  <si>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</si>
  <si>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</si>
  <si>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</si>
  <si>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</si>
  <si>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</si>
  <si>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</si>
  <si>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</si>
  <si>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</si>
  <si>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</si>
  <si>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</si>
  <si>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</si>
  <si>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</si>
  <si>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</si>
  <si>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</si>
  <si>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</si>
  <si>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</si>
  <si>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</si>
  <si>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</si>
  <si>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</si>
  <si>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</si>
  <si>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</si>
  <si>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</si>
  <si>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</si>
  <si>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</si>
  <si>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</si>
  <si>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</si>
  <si>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</si>
  <si>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</si>
  <si>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</si>
  <si>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</si>
  <si>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</si>
  <si>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</si>
  <si>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</si>
  <si>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</si>
  <si>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</si>
  <si>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</si>
  <si>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</si>
  <si>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</si>
  <si>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</si>
  <si>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</si>
  <si>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</si>
  <si>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</si>
  <si>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</si>
  <si>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</si>
  <si>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</si>
  <si>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</si>
  <si>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</si>
  <si>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</si>
  <si>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</si>
  <si>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</si>
  <si>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</si>
  <si>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</si>
  <si>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</si>
  <si>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</si>
  <si>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</si>
  <si>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</si>
  <si>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</si>
  <si>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</si>
  <si>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</si>
  <si>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</si>
  <si>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</si>
  <si>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</si>
  <si>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</si>
  <si>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</si>
  <si>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</si>
  <si>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</si>
  <si>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</si>
  <si>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</si>
  <si>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</si>
  <si>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</si>
  <si>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</si>
  <si>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</si>
  <si>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</si>
  <si>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</si>
  <si>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</si>
  <si>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</si>
  <si>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</si>
  <si>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</si>
  <si>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</si>
  <si>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</si>
  <si>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</si>
  <si>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</si>
  <si>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</si>
  <si>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</si>
  <si>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</si>
  <si>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</si>
  <si>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</si>
  <si>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</si>
  <si>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</si>
  <si>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</si>
  <si>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</si>
  <si>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</si>
  <si>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</si>
  <si>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</si>
  <si>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</si>
  <si>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</si>
  <si>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</si>
  <si>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</si>
  <si>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</si>
  <si>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</si>
  <si>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</si>
  <si>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</si>
  <si>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</si>
  <si>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</si>
  <si>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</si>
  <si>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</si>
  <si>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</si>
  <si>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</si>
  <si>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</si>
  <si>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</si>
  <si>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</si>
  <si>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</si>
  <si>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</si>
  <si>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</si>
  <si>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</si>
  <si>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</si>
  <si>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</si>
  <si>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</si>
  <si>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</si>
  <si>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</si>
  <si>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</si>
  <si>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</si>
  <si>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</si>
  <si>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</si>
  <si>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</si>
  <si>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</si>
  <si>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</si>
  <si>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</si>
  <si>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</si>
  <si>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</si>
  <si>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</si>
  <si>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</si>
  <si>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</si>
  <si>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</si>
  <si>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</si>
  <si>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</si>
  <si>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</si>
  <si>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</si>
  <si>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</si>
  <si>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</si>
  <si>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</si>
  <si>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</si>
  <si>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</si>
  <si>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</si>
  <si>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</si>
  <si>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</si>
  <si>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</si>
  <si>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</si>
  <si>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</si>
  <si>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</si>
  <si>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</si>
  <si>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</si>
  <si>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</si>
  <si>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</si>
  <si>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</si>
  <si>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</si>
  <si>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</si>
  <si>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</si>
  <si>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</si>
  <si>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</si>
  <si>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</si>
  <si>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</si>
  <si>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</si>
  <si>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</si>
  <si>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</si>
  <si>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</si>
  <si>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</si>
  <si>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</si>
  <si>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</si>
  <si>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</si>
  <si>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</si>
  <si>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</si>
  <si>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</si>
  <si>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</si>
  <si>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</si>
  <si>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</si>
  <si>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</si>
  <si>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</si>
  <si>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</si>
  <si>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</si>
  <si>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</si>
  <si>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</si>
  <si>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</si>
  <si>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</si>
  <si>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</si>
  <si>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</si>
  <si>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</si>
  <si>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</si>
  <si>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</si>
  <si>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</si>
  <si>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</si>
  <si>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</si>
  <si>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</si>
  <si>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</si>
  <si>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</si>
  <si>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</si>
  <si>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</si>
  <si>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</si>
  <si>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</si>
  <si>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</si>
  <si>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</si>
  <si>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</si>
  <si>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</si>
  <si>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</si>
  <si>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</si>
  <si>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</si>
  <si>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</si>
  <si>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</si>
  <si>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</si>
  <si>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</si>
  <si>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</si>
  <si>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</si>
  <si>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</si>
  <si>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</si>
  <si>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</si>
  <si>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</si>
  <si>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</si>
  <si>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</si>
  <si>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</si>
  <si>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</si>
  <si>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</si>
  <si>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</si>
  <si>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</si>
  <si>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</si>
  <si>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</si>
  <si>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</si>
  <si>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</si>
  <si>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</si>
  <si>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</si>
  <si>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</si>
  <si>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</si>
  <si>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</si>
  <si>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</si>
  <si>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</si>
  <si>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</si>
  <si>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</si>
  <si>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</si>
  <si>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</si>
  <si>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</si>
  <si>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</si>
  <si>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</si>
  <si>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</si>
  <si>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</si>
  <si>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</si>
  <si>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</si>
  <si>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</si>
  <si>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</si>
  <si>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</si>
  <si>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</si>
  <si>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</si>
  <si>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</si>
  <si>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</si>
  <si>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</si>
  <si>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</si>
  <si>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</si>
  <si>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</si>
  <si>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</si>
  <si>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</si>
  <si>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</si>
  <si>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</si>
  <si>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</si>
  <si>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</si>
  <si>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</si>
  <si>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</si>
  <si>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</si>
  <si>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</si>
  <si>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</si>
  <si>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</si>
  <si>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</si>
  <si>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</si>
  <si>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</si>
  <si>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</si>
  <si>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</si>
  <si>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</si>
  <si>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</si>
  <si>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</si>
  <si>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</si>
  <si>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</si>
  <si>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</si>
  <si>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</si>
  <si>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</si>
  <si>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</si>
  <si>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</si>
  <si>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</si>
  <si>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</si>
  <si>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</si>
  <si>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</si>
  <si>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</si>
  <si>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</si>
  <si>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</si>
  <si>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</si>
  <si>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</si>
  <si>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</si>
  <si>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</si>
  <si>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</si>
  <si>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</si>
  <si>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</si>
  <si>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</si>
  <si>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</si>
  <si>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</si>
  <si>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</si>
  <si>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</si>
  <si>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</si>
  <si>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</si>
  <si>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</si>
  <si>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</si>
  <si>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</si>
  <si>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</si>
  <si>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</si>
  <si>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</si>
  <si>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</si>
  <si>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</si>
  <si>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</si>
  <si>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</si>
  <si>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</si>
  <si>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</si>
  <si>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</si>
  <si>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</si>
  <si>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</si>
  <si>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</si>
  <si>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</si>
  <si>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</si>
  <si>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</si>
  <si>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</si>
  <si>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</si>
  <si>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</si>
  <si>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</si>
  <si>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</si>
  <si>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</si>
  <si>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</si>
  <si>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</si>
  <si>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</si>
  <si>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</si>
  <si>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</si>
  <si>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</si>
  <si>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</si>
  <si>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</si>
  <si>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</si>
  <si>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</si>
  <si>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</si>
  <si>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</si>
  <si>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</si>
  <si>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</si>
  <si>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</si>
  <si>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</si>
  <si>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</si>
  <si>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</si>
  <si>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</si>
  <si>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</si>
  <si>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</si>
  <si>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</si>
  <si>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</si>
  <si>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</si>
  <si>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</si>
  <si>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</si>
  <si>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</si>
  <si>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</si>
  <si>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</si>
  <si>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</si>
  <si>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</si>
  <si>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</si>
  <si>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</si>
  <si>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</si>
  <si>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</si>
  <si>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</si>
  <si>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</si>
  <si>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</si>
  <si>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</si>
  <si>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</si>
  <si>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</si>
  <si>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</si>
  <si>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</si>
  <si>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</si>
  <si>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</si>
  <si>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</si>
  <si>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</si>
  <si>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</si>
  <si>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</si>
  <si>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</si>
  <si>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</si>
  <si>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</si>
  <si>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</si>
  <si>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</si>
  <si>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</si>
  <si>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</si>
  <si>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</si>
  <si>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</si>
  <si>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</si>
  <si>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</si>
  <si>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</si>
  <si>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</si>
  <si>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</si>
  <si>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</si>
  <si>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</si>
  <si>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</si>
  <si>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</si>
  <si>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</si>
  <si>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</si>
  <si>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</si>
  <si>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</si>
  <si>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</si>
  <si>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</si>
  <si>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</si>
  <si>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</si>
  <si>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</si>
  <si>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</si>
  <si>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</si>
  <si>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</si>
  <si>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</si>
  <si>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</si>
  <si>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</si>
  <si>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</si>
  <si>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</si>
  <si>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</si>
  <si>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</si>
  <si>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</si>
  <si>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</si>
  <si>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</si>
  <si>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</si>
  <si>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</si>
  <si>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</si>
  <si>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</si>
  <si>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</si>
  <si>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</si>
  <si>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</si>
  <si>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</si>
  <si>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</si>
  <si>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</si>
  <si>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</si>
  <si>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</si>
  <si>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</si>
  <si>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</si>
  <si>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</si>
  <si>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</si>
  <si>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</si>
  <si>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</si>
  <si>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</si>
  <si>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</si>
  <si>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</si>
  <si>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</si>
  <si>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</si>
  <si>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</si>
  <si>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</si>
  <si>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</si>
  <si>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</si>
  <si>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</si>
  <si>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</si>
  <si>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</si>
  <si>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</si>
  <si>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</si>
  <si>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</si>
  <si>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</si>
  <si>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</si>
  <si>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</si>
  <si>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</si>
  <si>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</si>
  <si>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</si>
  <si>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</si>
  <si>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</si>
  <si>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</si>
  <si>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</si>
  <si>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</si>
  <si>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</si>
  <si>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</si>
  <si>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</si>
  <si>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</si>
  <si>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</si>
  <si>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</si>
  <si>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</si>
  <si>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</si>
  <si>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</si>
  <si>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</si>
  <si>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</si>
  <si>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</si>
  <si>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</si>
  <si>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</si>
  <si>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</si>
  <si>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</si>
  <si>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</si>
  <si>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</si>
  <si>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</si>
  <si>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</si>
  <si>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</si>
  <si>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</si>
  <si>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</si>
  <si>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</si>
  <si>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</si>
  <si>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</si>
  <si>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</si>
  <si>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</si>
  <si>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</si>
  <si>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</si>
  <si>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</si>
  <si>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</si>
  <si>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</si>
  <si>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</si>
  <si>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</si>
  <si>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</si>
  <si>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</si>
  <si>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</si>
  <si>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</si>
  <si>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</si>
  <si>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</si>
  <si>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</si>
  <si>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</si>
  <si>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</si>
  <si>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</si>
  <si>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</si>
  <si>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</si>
  <si>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</si>
  <si>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</si>
  <si>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</si>
  <si>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</si>
  <si>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</si>
  <si>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</si>
  <si>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</si>
  <si>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</si>
  <si>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</si>
  <si>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</si>
  <si>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</si>
  <si>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</si>
  <si>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</si>
  <si>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</si>
  <si>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</si>
  <si>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</si>
  <si>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</si>
  <si>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</si>
  <si>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</si>
  <si>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</si>
  <si>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</si>
  <si>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</si>
  <si>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</si>
  <si>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</si>
  <si>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</si>
  <si>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</si>
  <si>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</si>
  <si>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</si>
  <si>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</si>
  <si>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</si>
  <si>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</si>
  <si>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</si>
  <si>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</si>
  <si>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</si>
  <si>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</si>
  <si>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</si>
  <si>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</si>
  <si>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</si>
  <si>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</si>
  <si>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</si>
  <si>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</si>
  <si>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</si>
  <si>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</si>
  <si>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</si>
  <si>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</si>
  <si>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</si>
  <si>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</si>
  <si>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</si>
  <si>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</si>
  <si>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</si>
  <si>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</si>
  <si>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</si>
  <si>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</si>
  <si>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</si>
  <si>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</si>
  <si>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</si>
  <si>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</si>
  <si>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</si>
  <si>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</si>
  <si>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</si>
  <si>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</si>
  <si>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</si>
  <si>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</si>
  <si>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</si>
  <si>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</si>
  <si>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</si>
  <si>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</si>
  <si>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</si>
  <si>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</si>
  <si>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</si>
  <si>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</si>
  <si>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</si>
  <si>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</si>
  <si>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</si>
  <si>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</si>
  <si>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</si>
  <si>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</si>
  <si>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</si>
  <si>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</si>
  <si>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</si>
  <si>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</si>
  <si>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</si>
  <si>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</si>
  <si>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</si>
  <si>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</si>
  <si>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</si>
  <si>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</si>
  <si>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</si>
  <si>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</si>
  <si>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</si>
  <si>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</si>
  <si>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</si>
  <si>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</si>
  <si>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</si>
  <si>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</si>
  <si>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</si>
  <si>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</si>
  <si>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</si>
  <si>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</si>
  <si>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</si>
  <si>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</si>
  <si>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</si>
  <si>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</si>
  <si>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</si>
  <si>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</si>
  <si>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</si>
  <si>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</si>
  <si>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</si>
  <si>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</si>
  <si>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</si>
  <si>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</si>
  <si>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</si>
  <si>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</si>
  <si>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</si>
  <si>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</si>
  <si>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</si>
  <si>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</si>
  <si>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</si>
  <si>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</si>
  <si>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</si>
  <si>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</si>
  <si>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</si>
  <si>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</si>
  <si>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</si>
  <si>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</si>
  <si>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</si>
  <si>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</si>
  <si>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</si>
  <si>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</si>
  <si>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</si>
  <si>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</si>
  <si>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</si>
  <si>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</si>
  <si>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</si>
  <si>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</si>
  <si>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</si>
  <si>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</si>
  <si>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</si>
  <si>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</si>
  <si>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</si>
  <si>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</si>
  <si>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</si>
  <si>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</si>
  <si>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</si>
  <si>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</si>
  <si>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</si>
  <si>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</si>
  <si>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</si>
  <si>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</si>
  <si>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</si>
  <si>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</si>
  <si>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</si>
  <si>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</si>
  <si>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</si>
  <si>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</si>
  <si>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</si>
  <si>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</si>
  <si>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</si>
  <si>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</si>
  <si>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</si>
  <si>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</si>
  <si>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</si>
  <si>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</si>
  <si>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</si>
  <si>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</si>
  <si>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</si>
  <si>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</si>
  <si>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</si>
  <si>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</si>
  <si>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</si>
  <si>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</si>
  <si>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</si>
  <si>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</si>
  <si>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</si>
  <si>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</si>
  <si>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</si>
  <si>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</si>
  <si>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</si>
  <si>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</si>
  <si>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</si>
  <si>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</si>
  <si>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</si>
  <si>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</si>
  <si>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</si>
  <si>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</si>
  <si>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</si>
  <si>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</si>
  <si>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</si>
  <si>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</si>
  <si>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</si>
  <si>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</si>
  <si>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</si>
  <si>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</si>
  <si>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</si>
  <si>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</si>
  <si>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</si>
  <si>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</si>
  <si>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</si>
  <si>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</si>
  <si>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</si>
  <si>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</si>
  <si>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</si>
  <si>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</si>
  <si>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</si>
  <si>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</si>
  <si>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</si>
  <si>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</si>
  <si>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</si>
  <si>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</si>
  <si>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</si>
  <si>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</si>
  <si>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</si>
  <si>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</si>
  <si>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</si>
  <si>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</si>
  <si>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</si>
  <si>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</si>
  <si>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</si>
  <si>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</si>
  <si>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</si>
  <si>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</si>
  <si>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</si>
  <si>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</si>
  <si>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</si>
  <si>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</si>
  <si>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</si>
  <si>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</si>
  <si>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</si>
  <si>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</si>
  <si>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</si>
  <si>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</si>
  <si>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</si>
  <si>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</si>
  <si>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</si>
  <si>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</si>
  <si>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</si>
  <si>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</si>
  <si>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</si>
  <si>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</si>
  <si>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</si>
  <si>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</si>
  <si>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</si>
  <si>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</si>
  <si>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</si>
  <si>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</si>
  <si>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</si>
  <si>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</si>
  <si>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</si>
  <si>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</si>
  <si>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</si>
  <si>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</si>
  <si>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</si>
  <si>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</si>
  <si>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</si>
  <si>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</si>
  <si>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</si>
  <si>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</si>
  <si>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</si>
  <si>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</si>
  <si>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</si>
  <si>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</si>
  <si>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</si>
  <si>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</si>
  <si>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</si>
  <si>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</si>
  <si>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</si>
  <si>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</si>
  <si>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</si>
  <si>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</si>
  <si>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</si>
  <si>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</si>
  <si>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</si>
  <si>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</si>
  <si>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</si>
  <si>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</si>
  <si>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</si>
  <si>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</si>
  <si>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</si>
  <si>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</si>
  <si>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</si>
  <si>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</si>
  <si>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</si>
  <si>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</si>
  <si>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</si>
  <si>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</si>
  <si>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</si>
  <si>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</si>
  <si>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</si>
  <si>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</si>
  <si>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</si>
  <si>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</si>
  <si>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</si>
  <si>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</si>
  <si>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</si>
  <si>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</si>
  <si>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</si>
  <si>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</si>
  <si>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</si>
  <si>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</si>
  <si>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</si>
  <si>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</si>
  <si>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</si>
  <si>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</si>
  <si>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</si>
  <si>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</si>
  <si>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</si>
  <si>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</si>
  <si>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</si>
  <si>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</si>
  <si>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</si>
  <si>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</si>
  <si>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</si>
  <si>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</si>
  <si>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</si>
  <si>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</si>
  <si>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</si>
  <si>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</si>
  <si>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</si>
  <si>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</si>
  <si>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</si>
  <si>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</si>
  <si>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</si>
  <si>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</si>
  <si>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</si>
  <si>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</si>
  <si>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</si>
  <si>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</si>
  <si>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</si>
  <si>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</si>
  <si>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</si>
  <si>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</si>
  <si>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</si>
  <si>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</si>
  <si>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</si>
  <si>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</si>
  <si>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</si>
  <si>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</si>
  <si>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</si>
  <si>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</si>
  <si>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</si>
  <si>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</si>
  <si>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</si>
  <si>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</si>
  <si>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</si>
  <si>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</si>
  <si>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</si>
  <si>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</si>
  <si>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</si>
  <si>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</si>
  <si>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</si>
  <si>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</si>
  <si>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</si>
  <si>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</si>
  <si>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</si>
  <si>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</si>
  <si>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</si>
  <si>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</si>
  <si>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</si>
  <si>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</si>
  <si>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</si>
  <si>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</si>
  <si>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</si>
  <si>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</si>
  <si>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</si>
  <si>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</si>
  <si>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</si>
  <si>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</si>
  <si>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</si>
  <si>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</si>
  <si>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</si>
  <si>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</si>
  <si>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</si>
  <si>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</si>
  <si>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</si>
  <si>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</si>
  <si>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</si>
  <si>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</si>
  <si>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</si>
  <si>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</si>
  <si>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</si>
  <si>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</si>
  <si>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</si>
  <si>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</si>
  <si>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</si>
  <si>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</si>
  <si>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</si>
  <si>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</si>
  <si>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</si>
  <si>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</si>
  <si>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</si>
  <si>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</si>
  <si>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</si>
  <si>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</si>
  <si>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</si>
  <si>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</si>
  <si>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</si>
  <si>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</si>
  <si>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</si>
  <si>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</si>
  <si>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</si>
  <si>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</si>
  <si>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</si>
  <si>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</si>
  <si>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</si>
  <si>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</si>
  <si>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</si>
  <si>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</si>
  <si>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</si>
  <si>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</si>
  <si>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</si>
  <si>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</si>
  <si>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</si>
  <si>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</si>
  <si>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</si>
  <si>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</si>
  <si>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</si>
  <si>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</si>
  <si>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</si>
  <si>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</si>
  <si>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</si>
  <si>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</si>
  <si>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</si>
  <si>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</si>
  <si>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</si>
  <si>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</si>
  <si>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</si>
  <si>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</si>
  <si>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</si>
  <si>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</si>
  <si>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</si>
  <si>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</si>
  <si>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</si>
  <si>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</si>
  <si>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</si>
  <si>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</si>
  <si>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</si>
  <si>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</si>
  <si>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</si>
  <si>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</si>
  <si>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</si>
  <si>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</si>
  <si>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</si>
  <si>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</si>
  <si>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</si>
  <si>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</si>
  <si>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</si>
  <si>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</si>
  <si>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</si>
  <si>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</si>
  <si>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</si>
  <si>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</si>
  <si>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</si>
  <si>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</si>
  <si>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</si>
  <si>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</si>
  <si>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</si>
  <si>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</si>
  <si>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</si>
  <si>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</si>
  <si>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</si>
  <si>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</si>
  <si>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</si>
  <si>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</si>
  <si>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</si>
  <si>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</si>
  <si>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</si>
  <si>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</si>
  <si>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</si>
  <si>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</si>
  <si>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</si>
  <si>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</si>
  <si>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</si>
  <si>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</si>
  <si>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</si>
  <si>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</si>
  <si>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</si>
  <si>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</si>
  <si>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</si>
  <si>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</si>
  <si>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</si>
  <si>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</si>
  <si>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</si>
  <si>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</si>
  <si>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</si>
  <si>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</si>
  <si>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</si>
  <si>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</si>
  <si>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</si>
  <si>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</si>
  <si>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</si>
  <si>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</si>
  <si>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</si>
  <si>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</si>
  <si>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</si>
  <si>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</si>
  <si>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</si>
  <si>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</si>
  <si>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</si>
  <si>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</si>
  <si>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</si>
  <si>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</si>
  <si>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</si>
  <si>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</si>
  <si>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</si>
  <si>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</si>
  <si>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</si>
  <si>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</si>
  <si>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</si>
  <si>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</si>
  <si>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</si>
  <si>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</si>
  <si>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</si>
  <si>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</si>
  <si>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</si>
  <si>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</si>
  <si>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</si>
  <si>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</si>
  <si>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</si>
  <si>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</si>
  <si>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</si>
  <si>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</si>
  <si>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</si>
  <si>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</si>
  <si>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</si>
  <si>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</si>
  <si>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</si>
  <si>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</si>
  <si>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</si>
  <si>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</si>
  <si>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</si>
  <si>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</si>
  <si>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</si>
  <si>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</si>
  <si>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</si>
  <si>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</si>
  <si>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</si>
  <si>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</si>
  <si>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</si>
  <si>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</si>
  <si>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</si>
  <si>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</si>
  <si>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</si>
  <si>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</si>
  <si>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</si>
  <si>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</si>
  <si>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</si>
  <si>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</si>
  <si>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</si>
  <si>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</si>
  <si>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</si>
  <si>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</si>
  <si>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</si>
  <si>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</si>
  <si>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</si>
  <si>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</si>
  <si>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</si>
  <si>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</si>
  <si>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</si>
  <si>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</si>
  <si>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</si>
  <si>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</si>
  <si>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</si>
  <si>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</si>
  <si>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</si>
  <si>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</si>
  <si>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</si>
  <si>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</si>
  <si>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</si>
  <si>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</si>
  <si>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</si>
  <si>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</si>
  <si>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</si>
  <si>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</si>
  <si>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</si>
  <si>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</si>
  <si>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</si>
  <si>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</si>
  <si>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</si>
  <si>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</si>
  <si>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</si>
  <si>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</si>
  <si>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</si>
  <si>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</si>
  <si>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</si>
  <si>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</si>
  <si>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</si>
  <si>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</si>
  <si>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</si>
  <si>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</si>
  <si>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</si>
  <si>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</si>
  <si>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</si>
  <si>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</si>
  <si>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</si>
  <si>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</si>
  <si>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</si>
  <si>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</si>
  <si>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</si>
  <si>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</si>
  <si>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</si>
  <si>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</si>
  <si>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</si>
  <si>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</si>
  <si>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</si>
  <si>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</si>
  <si>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</si>
  <si>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</si>
  <si>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</si>
  <si>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</si>
  <si>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</si>
  <si>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</si>
  <si>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</si>
  <si>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</si>
  <si>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</si>
  <si>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</si>
  <si>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</si>
  <si>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</si>
  <si>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</si>
  <si>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</si>
  <si>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</si>
  <si>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</si>
  <si>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</si>
  <si>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</si>
  <si>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</si>
  <si>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</si>
  <si>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</si>
  <si>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</si>
  <si>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</si>
  <si>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</si>
  <si>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</si>
  <si>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</si>
  <si>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</si>
  <si>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</si>
  <si>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</si>
  <si>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</si>
  <si>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</si>
  <si>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</si>
  <si>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</si>
  <si>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</si>
  <si>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</si>
  <si>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</si>
  <si>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</si>
  <si>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</si>
  <si>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</si>
  <si>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</si>
  <si>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</si>
  <si>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</si>
  <si>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</si>
  <si>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</si>
  <si>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</si>
  <si>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</si>
  <si>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</si>
  <si>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</si>
  <si>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</si>
  <si>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</si>
  <si>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</si>
  <si>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</si>
  <si>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</si>
  <si>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</si>
  <si>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</si>
  <si>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</si>
  <si>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</si>
  <si>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</si>
  <si>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</si>
  <si>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</si>
  <si>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</si>
  <si>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</si>
  <si>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</si>
  <si>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</si>
  <si>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</si>
  <si>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</si>
  <si>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</si>
  <si>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</si>
  <si>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</si>
  <si>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</si>
  <si>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</si>
  <si>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</si>
  <si>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</si>
  <si>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</si>
  <si>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</si>
  <si>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</si>
  <si>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</si>
  <si>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</si>
  <si>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</si>
  <si>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</si>
  <si>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</si>
  <si>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</si>
  <si>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</si>
  <si>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</si>
  <si>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</si>
  <si>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</si>
  <si>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</si>
  <si>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</si>
  <si>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</si>
  <si>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</si>
  <si>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</si>
  <si>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</si>
  <si>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</si>
  <si>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</si>
  <si>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</si>
  <si>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</si>
  <si>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</si>
  <si>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</si>
  <si>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</si>
  <si>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</si>
  <si>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</si>
  <si>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</si>
  <si>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</si>
  <si>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</si>
  <si>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</si>
  <si>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</si>
  <si>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</si>
  <si>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</si>
  <si>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</si>
  <si>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</si>
  <si>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</si>
  <si>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</si>
  <si>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</si>
  <si>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</si>
  <si>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</si>
  <si>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</si>
  <si>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</si>
  <si>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</si>
  <si>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</si>
  <si>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</si>
  <si>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</si>
  <si>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</si>
  <si>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</si>
  <si>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</si>
  <si>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</si>
  <si>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</si>
  <si>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</si>
  <si>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</si>
  <si>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</si>
  <si>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</si>
  <si>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</si>
  <si>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</si>
  <si>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</si>
  <si>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</si>
  <si>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</si>
  <si>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</si>
  <si>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</si>
  <si>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</si>
  <si>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</si>
  <si>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</si>
  <si>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</si>
  <si>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</si>
  <si>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</si>
  <si>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</si>
  <si>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</si>
  <si>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</si>
  <si>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</si>
  <si>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</si>
  <si>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</si>
  <si>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</si>
  <si>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</si>
  <si>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</si>
  <si>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</si>
  <si>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</si>
  <si>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</si>
  <si>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</si>
  <si>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</si>
  <si>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</si>
  <si>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</si>
  <si>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</si>
  <si>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</si>
  <si>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</si>
  <si>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</si>
  <si>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</si>
  <si>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</si>
  <si>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</si>
  <si>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</si>
  <si>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</si>
  <si>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</si>
  <si>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</si>
  <si>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</si>
  <si>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</si>
  <si>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</si>
  <si>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</si>
  <si>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</si>
  <si>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</si>
  <si>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</si>
  <si>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</si>
  <si>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</si>
  <si>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</si>
  <si>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</si>
  <si>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</si>
  <si>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</si>
  <si>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</si>
  <si>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</si>
  <si>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</si>
  <si>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</si>
  <si>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</si>
  <si>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</si>
  <si>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</si>
  <si>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</si>
  <si>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</si>
  <si>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</si>
  <si>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</si>
  <si>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</si>
  <si>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</si>
  <si>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</si>
  <si>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</si>
  <si>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</si>
  <si>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</si>
  <si>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</si>
  <si>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</si>
  <si>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</si>
  <si>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</si>
  <si>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</si>
  <si>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</si>
  <si>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</si>
  <si>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</si>
  <si>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</si>
  <si>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</si>
  <si>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</si>
  <si>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</si>
  <si>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</si>
  <si>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</si>
  <si>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</si>
  <si>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</si>
  <si>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</si>
  <si>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</si>
  <si>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</si>
  <si>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</si>
  <si>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</si>
  <si>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</si>
  <si>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</si>
  <si>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</si>
  <si>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</si>
  <si>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</si>
  <si>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</si>
  <si>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</si>
  <si>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</si>
  <si>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</si>
  <si>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</si>
  <si>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</si>
  <si>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</si>
  <si>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</si>
  <si>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</si>
  <si>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</si>
  <si>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</si>
  <si>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</si>
  <si>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</si>
  <si>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</si>
  <si>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</si>
  <si>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</si>
  <si>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</si>
  <si>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</si>
  <si>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</si>
  <si>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</si>
  <si>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</si>
  <si>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</si>
  <si>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</si>
  <si>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</si>
  <si>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</si>
  <si>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</si>
  <si>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</si>
  <si>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</si>
  <si>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</si>
  <si>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</si>
  <si>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</si>
  <si>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</si>
  <si>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</si>
  <si>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</si>
  <si>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</si>
  <si>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</si>
  <si>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</si>
  <si>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</si>
  <si>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</si>
  <si>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</si>
  <si>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</si>
  <si>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</si>
  <si>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</si>
  <si>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</si>
  <si>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</si>
  <si>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</si>
  <si>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</si>
  <si>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</si>
  <si>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</si>
  <si>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</si>
  <si>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</si>
  <si>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</si>
  <si>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</si>
  <si>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</si>
  <si>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</si>
  <si>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</si>
  <si>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</si>
  <si>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</si>
  <si>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</si>
  <si>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</si>
  <si>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</si>
  <si>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</si>
  <si>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</si>
  <si>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</si>
  <si>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</si>
  <si>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</si>
  <si>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</si>
  <si>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</si>
  <si>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</si>
  <si>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</si>
  <si>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</si>
  <si>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</si>
  <si>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</si>
  <si>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</si>
  <si>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</si>
  <si>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</si>
  <si>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</si>
  <si>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</si>
  <si>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</si>
  <si>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</si>
  <si>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</si>
  <si>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</si>
  <si>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</si>
  <si>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</si>
  <si>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</si>
  <si>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</si>
  <si>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</si>
  <si>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</si>
  <si>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</si>
  <si>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</si>
  <si>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</si>
  <si>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</si>
  <si>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</si>
  <si>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</si>
  <si>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</si>
  <si>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</si>
  <si>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</si>
  <si>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</si>
  <si>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</si>
  <si>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</si>
  <si>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</si>
  <si>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</si>
  <si>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</si>
  <si>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</si>
  <si>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</si>
  <si>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</si>
  <si>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</si>
  <si>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</si>
  <si>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</si>
  <si>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</si>
  <si>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</si>
  <si>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</si>
  <si>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</si>
  <si>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</si>
  <si>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</si>
  <si>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</si>
  <si>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</si>
  <si>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</si>
  <si>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</si>
  <si>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</si>
  <si>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</si>
  <si>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</si>
  <si>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</si>
  <si>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</si>
  <si>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</si>
  <si>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</si>
  <si>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</si>
  <si>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</si>
  <si>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</si>
  <si>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</si>
  <si>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</si>
  <si>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</si>
  <si>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</si>
  <si>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</si>
  <si>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</si>
  <si>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</si>
  <si>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</si>
  <si>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</si>
  <si>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</si>
  <si>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</si>
  <si>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</si>
  <si>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</si>
  <si>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</si>
  <si>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</si>
  <si>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</si>
  <si>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</si>
  <si>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</si>
  <si>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</si>
  <si>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</si>
  <si>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</si>
  <si>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</si>
  <si>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</si>
  <si>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</si>
  <si>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</si>
  <si>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</si>
  <si>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</si>
  <si>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</si>
  <si>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</si>
  <si>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</si>
  <si>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</si>
  <si>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</si>
  <si>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</si>
  <si>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</si>
  <si>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</si>
  <si>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</si>
  <si>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</si>
  <si>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</si>
  <si>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</si>
  <si>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</si>
  <si>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</si>
  <si>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</si>
  <si>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</si>
  <si>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</si>
  <si>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</si>
  <si>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</si>
  <si>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</si>
  <si>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</si>
  <si>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</si>
  <si>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</si>
  <si>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</si>
  <si>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</si>
  <si>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</si>
  <si>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</si>
  <si>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</si>
  <si>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</si>
  <si>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</si>
  <si>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</si>
  <si>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</si>
  <si>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</si>
  <si>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</si>
  <si>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</si>
  <si>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</si>
  <si>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</si>
  <si>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</si>
  <si>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</si>
  <si>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</si>
  <si>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</si>
  <si>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</si>
  <si>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</si>
  <si>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</si>
  <si>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</si>
  <si>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</si>
  <si>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</si>
  <si>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</si>
  <si>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</si>
  <si>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</si>
  <si>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</si>
  <si>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</si>
  <si>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</si>
  <si>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</si>
  <si>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</si>
  <si>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</si>
  <si>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</si>
  <si>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</si>
  <si>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</si>
  <si>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</si>
  <si>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</si>
  <si>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</si>
  <si>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</si>
  <si>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</si>
  <si>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</si>
  <si>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</si>
  <si>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</si>
  <si>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</si>
  <si>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</si>
  <si>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</si>
  <si>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</si>
  <si>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</si>
  <si>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</si>
  <si>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</si>
  <si>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</si>
  <si>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</si>
  <si>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</si>
  <si>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</si>
  <si>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</si>
  <si>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</si>
  <si>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</si>
  <si>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</si>
  <si>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</si>
  <si>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</si>
  <si>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</si>
  <si>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</si>
  <si>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</si>
  <si>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</si>
  <si>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</si>
  <si>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</si>
  <si>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</si>
  <si>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</si>
  <si>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</si>
  <si>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</si>
  <si>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</si>
  <si>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</si>
  <si>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</si>
  <si>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</si>
  <si>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</si>
  <si>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</si>
  <si>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</si>
  <si>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</si>
  <si>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</si>
  <si>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</si>
  <si>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</si>
  <si>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</si>
  <si>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</si>
  <si>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</si>
  <si>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</si>
  <si>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</si>
  <si>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</si>
  <si>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</si>
  <si>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</si>
  <si>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</si>
  <si>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</si>
  <si>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</si>
  <si>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</si>
  <si>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</si>
  <si>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</si>
  <si>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</si>
  <si>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</si>
  <si>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</si>
  <si>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</si>
  <si>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</si>
  <si>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</si>
  <si>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</si>
  <si>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</si>
  <si>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</si>
  <si>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</si>
  <si>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</si>
  <si>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</si>
  <si>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</si>
  <si>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</si>
  <si>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</si>
  <si>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</si>
  <si>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</si>
  <si>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</si>
  <si>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</si>
  <si>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</si>
  <si>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</si>
  <si>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</si>
  <si>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</si>
  <si>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</si>
  <si>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</si>
  <si>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</si>
  <si>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</si>
  <si>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</si>
  <si>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</si>
  <si>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</si>
  <si>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</si>
  <si>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</si>
  <si>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</si>
  <si>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</si>
  <si>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</si>
  <si>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</si>
  <si>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</si>
  <si>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</si>
  <si>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</si>
  <si>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</si>
  <si>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</si>
  <si>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</si>
  <si>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</si>
  <si>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</si>
  <si>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</si>
  <si>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</si>
  <si>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</si>
  <si>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</si>
  <si>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</si>
  <si>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</si>
  <si>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</si>
  <si>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</si>
  <si>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</si>
  <si>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</si>
  <si>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</si>
  <si>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</si>
  <si>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</si>
  <si>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</si>
  <si>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</si>
  <si>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</si>
  <si>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</si>
  <si>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</si>
  <si>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</si>
  <si>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</si>
  <si>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</si>
  <si>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</si>
  <si>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</si>
  <si>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</si>
  <si>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</si>
  <si>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</si>
  <si>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</si>
  <si>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</si>
  <si>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</si>
  <si>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</si>
  <si>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</si>
  <si>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</si>
  <si>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</si>
  <si>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</si>
  <si>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</si>
  <si>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</si>
  <si>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</si>
  <si>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</si>
  <si>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</si>
  <si>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</si>
  <si>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</si>
  <si>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</si>
  <si>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</si>
  <si>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</si>
  <si>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</si>
  <si>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</si>
  <si>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</si>
  <si>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</si>
  <si>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</si>
  <si>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</si>
  <si>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</si>
  <si>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</si>
  <si>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</si>
  <si>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</si>
  <si>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</si>
  <si>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</si>
  <si>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</si>
  <si>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</si>
  <si>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</si>
  <si>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</si>
  <si>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</si>
  <si>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</si>
  <si>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</si>
  <si>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</si>
  <si>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</si>
  <si>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</si>
  <si>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</si>
  <si>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</si>
  <si>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</si>
  <si>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</si>
  <si>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</si>
  <si>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</si>
  <si>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</si>
  <si>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</si>
  <si>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</si>
  <si>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</si>
  <si>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</si>
  <si>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</si>
  <si>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</si>
  <si>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</si>
  <si>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</si>
  <si>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</si>
  <si>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</si>
  <si>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</si>
  <si>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</si>
  <si>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</si>
  <si>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</si>
  <si>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</si>
  <si>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</si>
  <si>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</si>
  <si>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</si>
  <si>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</si>
  <si>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</si>
  <si>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</si>
  <si>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</si>
  <si>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</si>
  <si>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</si>
  <si>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</si>
  <si>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</si>
  <si>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</si>
  <si>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</si>
  <si>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</si>
  <si>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</si>
  <si>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</si>
  <si>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</si>
  <si>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</si>
  <si>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</si>
  <si>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</si>
  <si>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</si>
  <si>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</si>
  <si>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</si>
  <si>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</si>
  <si>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</si>
  <si>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</si>
  <si>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</si>
  <si>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</si>
  <si>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</si>
  <si>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</si>
  <si>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</si>
  <si>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</si>
  <si>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</si>
  <si>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</si>
  <si>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</si>
  <si>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</si>
  <si>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</si>
  <si>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</si>
  <si>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</si>
  <si>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</si>
  <si>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</si>
  <si>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</si>
  <si>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</si>
  <si>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</si>
  <si>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</si>
  <si>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</si>
  <si>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</si>
  <si>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</si>
  <si>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</si>
  <si>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</si>
  <si>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</si>
  <si>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</si>
  <si>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</si>
  <si>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</si>
  <si>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</si>
  <si>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</si>
  <si>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</si>
  <si>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</si>
  <si>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</si>
  <si>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</si>
  <si>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</si>
  <si>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</si>
  <si>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</si>
  <si>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</si>
  <si>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</si>
  <si>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</si>
  <si>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</si>
  <si>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</si>
  <si>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</si>
  <si>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</si>
  <si>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</si>
  <si>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</si>
  <si>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</si>
  <si>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</si>
  <si>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</si>
  <si>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</si>
  <si>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</si>
  <si>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</si>
  <si>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</si>
  <si>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</si>
  <si>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</si>
  <si>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</si>
  <si>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</si>
  <si>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</si>
  <si>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</si>
  <si>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</si>
  <si>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</si>
  <si>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</si>
  <si>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</si>
  <si>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</si>
  <si>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</si>
  <si>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</si>
  <si>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</si>
  <si>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</si>
  <si>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</si>
  <si>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</si>
  <si>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</si>
  <si>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</si>
  <si>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</si>
  <si>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</si>
  <si>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</si>
  <si>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</si>
  <si>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</si>
  <si>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</si>
  <si>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</si>
  <si>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</si>
  <si>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</si>
  <si>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</si>
  <si>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</si>
  <si>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</si>
  <si>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</si>
  <si>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</si>
  <si>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</si>
  <si>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</si>
  <si>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</si>
  <si>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</si>
  <si>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</si>
  <si>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</si>
  <si>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</si>
  <si>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</si>
  <si>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</si>
  <si>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</si>
  <si>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</si>
  <si>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</si>
  <si>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</si>
  <si>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</si>
  <si>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</si>
  <si>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</si>
  <si>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</si>
  <si>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</si>
  <si>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</si>
  <si>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</si>
  <si>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</si>
  <si>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</si>
  <si>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</si>
  <si>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</si>
  <si>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</si>
  <si>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</si>
  <si>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</si>
  <si>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</si>
  <si>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</si>
  <si>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</si>
  <si>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</si>
  <si>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</si>
  <si>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</si>
  <si>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</si>
  <si>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</si>
  <si>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</si>
  <si>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</si>
  <si>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</si>
  <si>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</si>
  <si>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</si>
  <si>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</si>
  <si>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</si>
  <si>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</si>
  <si>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</si>
  <si>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</si>
  <si>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</si>
  <si>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</si>
  <si>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</si>
  <si>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</si>
  <si>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</si>
  <si>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</si>
  <si>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</si>
  <si>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</si>
  <si>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</si>
  <si>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</si>
  <si>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</si>
  <si>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</si>
  <si>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</si>
  <si>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</si>
  <si>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</si>
  <si>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</si>
  <si>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</si>
  <si>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</si>
  <si>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</si>
  <si>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</si>
  <si>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</si>
  <si>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</si>
  <si>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</si>
  <si>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</si>
  <si>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</si>
  <si>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</si>
  <si>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</si>
  <si>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</si>
  <si>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</si>
  <si>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</si>
  <si>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</si>
  <si>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</si>
  <si>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</si>
  <si>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</si>
  <si>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</si>
  <si>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</si>
  <si>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</si>
  <si>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</si>
  <si>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</si>
  <si>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</si>
  <si>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</si>
  <si>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</si>
  <si>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</si>
  <si>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</si>
  <si>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</si>
  <si>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</si>
  <si>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</si>
  <si>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</si>
  <si>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</si>
  <si>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</si>
  <si>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</si>
  <si>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</si>
  <si>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</si>
  <si>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</si>
  <si>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</si>
  <si>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</si>
  <si>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</si>
  <si>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</si>
  <si>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</si>
  <si>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</si>
  <si>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</si>
  <si>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</si>
  <si>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</si>
  <si>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</si>
  <si>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</si>
  <si>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</si>
  <si>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</si>
  <si>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</si>
  <si>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</si>
  <si>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</si>
  <si>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</si>
  <si>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</si>
  <si>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</si>
  <si>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</si>
  <si>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</si>
  <si>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</si>
  <si>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</si>
  <si>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</si>
  <si>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</si>
  <si>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</si>
  <si>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</si>
  <si>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</si>
  <si>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</si>
  <si>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</si>
  <si>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</si>
  <si>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</si>
  <si>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</si>
  <si>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</si>
  <si>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</si>
  <si>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</si>
  <si>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</si>
  <si>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</si>
  <si>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</si>
  <si>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</si>
  <si>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</si>
  <si>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</si>
  <si>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</si>
  <si>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</si>
  <si>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</si>
  <si>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</si>
  <si>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</si>
  <si>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</si>
  <si>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</si>
  <si>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</si>
  <si>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</si>
  <si>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</si>
  <si>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</si>
  <si>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</si>
  <si>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</si>
  <si>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</si>
  <si>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</si>
  <si>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</si>
  <si>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</si>
  <si>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</si>
  <si>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</si>
  <si>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</si>
  <si>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</si>
  <si>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</si>
  <si>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</si>
  <si>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</si>
  <si>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</si>
  <si>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</si>
  <si>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</si>
  <si>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</si>
  <si>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</si>
  <si>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</si>
  <si>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</si>
  <si>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</si>
  <si>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</si>
  <si>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</si>
  <si>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</si>
  <si>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</si>
  <si>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</si>
  <si>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</si>
  <si>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</si>
  <si>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</si>
  <si>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</si>
  <si>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</si>
  <si>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</si>
  <si>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</si>
  <si>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</si>
  <si>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</si>
  <si>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</si>
  <si>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</si>
  <si>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</si>
  <si>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</si>
  <si>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</si>
  <si>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</si>
  <si>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</si>
  <si>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</si>
  <si>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</si>
  <si>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</si>
  <si>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</si>
  <si>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</si>
  <si>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</si>
  <si>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</si>
  <si>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</si>
  <si>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</si>
  <si>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</si>
  <si>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</si>
  <si>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</si>
  <si>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</si>
  <si>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</si>
  <si>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</si>
  <si>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</si>
  <si>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</si>
  <si>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</si>
  <si>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</si>
  <si>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</si>
  <si>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</si>
  <si>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</si>
  <si>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</si>
  <si>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</si>
  <si>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</si>
  <si>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</si>
  <si>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</si>
  <si>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</si>
  <si>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</si>
  <si>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</si>
  <si>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</si>
  <si>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</si>
  <si>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</si>
  <si>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</si>
  <si>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</si>
  <si>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</si>
  <si>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</si>
  <si>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</si>
  <si>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</si>
  <si>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</si>
  <si>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</si>
  <si>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</si>
  <si>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</si>
  <si>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</si>
  <si>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</si>
  <si>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</si>
  <si>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</si>
  <si>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</si>
  <si>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</si>
  <si>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</si>
  <si>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</si>
  <si>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</si>
  <si>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</si>
  <si>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</si>
  <si>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</si>
  <si>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</si>
  <si>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</si>
  <si>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</si>
  <si>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</si>
  <si>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</si>
  <si>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</si>
  <si>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</si>
  <si>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</si>
  <si>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</si>
  <si>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</si>
  <si>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</si>
  <si>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</si>
  <si>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</si>
  <si>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</si>
  <si>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</si>
  <si>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</si>
  <si>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</si>
  <si>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</si>
  <si>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</si>
  <si>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</si>
  <si>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</si>
  <si>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</si>
  <si>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</si>
  <si>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</si>
  <si>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</si>
  <si>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</si>
  <si>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</si>
  <si>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</si>
  <si>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</si>
  <si>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</si>
  <si>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</si>
  <si>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</si>
  <si>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</si>
  <si>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</si>
  <si>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</si>
  <si>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</si>
  <si>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</si>
  <si>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</si>
  <si>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</si>
  <si>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</si>
  <si>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</si>
  <si>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</si>
  <si>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</si>
  <si>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</si>
  <si>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</si>
  <si>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</si>
  <si>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</si>
  <si>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</si>
  <si>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</si>
  <si>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</si>
  <si>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</si>
  <si>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</si>
  <si>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</si>
  <si>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</si>
  <si>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</si>
  <si>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</si>
  <si>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</si>
  <si>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</si>
  <si>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</si>
  <si>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</si>
  <si>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</si>
  <si>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</si>
  <si>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</si>
  <si>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</si>
  <si>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</si>
  <si>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</si>
  <si>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</si>
  <si>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</si>
  <si>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</si>
  <si>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</si>
  <si>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</si>
  <si>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</si>
  <si>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</si>
  <si>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</si>
  <si>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</si>
  <si>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</si>
  <si>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</si>
  <si>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</si>
  <si>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</si>
  <si>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</si>
  <si>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</si>
  <si>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</si>
  <si>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</si>
  <si>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</si>
  <si>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</si>
  <si>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</si>
  <si>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</si>
  <si>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</si>
  <si>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</si>
  <si>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</si>
  <si>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</si>
  <si>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</si>
  <si>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</si>
  <si>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</si>
  <si>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</si>
  <si>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</si>
  <si>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</si>
  <si>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</si>
  <si>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</si>
  <si>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</si>
  <si>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</si>
  <si>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</si>
  <si>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</si>
  <si>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</si>
  <si>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</si>
  <si>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</si>
  <si>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</si>
  <si>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</si>
  <si>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</si>
  <si>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</si>
  <si>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</si>
  <si>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</si>
  <si>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</si>
  <si>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</si>
  <si>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</si>
  <si>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</si>
  <si>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</si>
  <si>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</si>
  <si>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</si>
  <si>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</si>
  <si>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</si>
  <si>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</si>
  <si>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</si>
  <si>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</si>
  <si>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</si>
  <si>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</si>
  <si>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</si>
  <si>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</si>
  <si>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</si>
  <si>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</si>
  <si>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</si>
  <si>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</si>
  <si>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</si>
  <si>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</si>
  <si>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</si>
  <si>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</si>
  <si>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</si>
  <si>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</si>
  <si>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</si>
  <si>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</si>
  <si>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</si>
  <si>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</si>
  <si>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</si>
  <si>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</si>
  <si>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</si>
  <si>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</si>
  <si>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</si>
  <si>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</si>
  <si>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</si>
  <si>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</si>
  <si>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</si>
  <si>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</si>
  <si>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</si>
  <si>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</si>
  <si>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</si>
  <si>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</si>
  <si>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</si>
  <si>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</si>
  <si>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</si>
  <si>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</si>
  <si>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</si>
  <si>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</si>
  <si>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</si>
  <si>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</si>
  <si>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</si>
  <si>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</si>
  <si>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</si>
  <si>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</si>
  <si>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</si>
  <si>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</si>
  <si>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</si>
  <si>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</si>
  <si>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</si>
  <si>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</si>
  <si>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</si>
  <si>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</si>
  <si>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</si>
  <si>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</si>
  <si>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</si>
  <si>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</si>
  <si>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</si>
  <si>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</si>
  <si>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</si>
  <si>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</si>
  <si>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</si>
  <si>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</si>
  <si>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</si>
  <si>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</si>
  <si>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</si>
  <si>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</si>
  <si>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</si>
  <si>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</si>
  <si>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</si>
  <si>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</si>
  <si>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</si>
  <si>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</si>
  <si>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</si>
  <si>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</si>
  <si>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</si>
  <si>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</si>
  <si>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</si>
  <si>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</si>
  <si>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</si>
  <si>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</si>
  <si>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</si>
  <si>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</si>
  <si>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</si>
  <si>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</si>
  <si>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</si>
  <si>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</si>
  <si>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</si>
  <si>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</si>
  <si>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</si>
  <si>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</si>
  <si>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</si>
  <si>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</si>
  <si>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</si>
  <si>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</si>
  <si>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</si>
  <si>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</si>
  <si>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</si>
  <si>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</si>
  <si>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</si>
  <si>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</si>
  <si>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</si>
  <si>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</si>
  <si>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</si>
  <si>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</si>
  <si>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</si>
  <si>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</si>
  <si>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</si>
  <si>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</si>
  <si>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</si>
  <si>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</si>
  <si>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</si>
  <si>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</si>
  <si>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</si>
  <si>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</si>
  <si>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</si>
  <si>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</si>
  <si>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</si>
  <si>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</si>
  <si>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</si>
  <si>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</si>
  <si>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</si>
  <si>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</si>
  <si>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</si>
  <si>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</si>
  <si>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</si>
  <si>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</si>
  <si>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</si>
  <si>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</si>
  <si>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</si>
  <si>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</si>
  <si>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</si>
  <si>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</si>
  <si>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</si>
  <si>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</si>
  <si>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</si>
  <si>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</si>
  <si>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</si>
  <si>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</si>
  <si>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</si>
  <si>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</si>
  <si>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</si>
  <si>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</si>
  <si>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</si>
  <si>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</si>
  <si>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</si>
  <si>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</si>
  <si>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</si>
  <si>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</si>
  <si>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</si>
  <si>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</si>
  <si>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</si>
  <si>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</si>
  <si>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</si>
  <si>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</si>
  <si>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</si>
  <si>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</si>
  <si>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</si>
  <si>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</si>
  <si>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</si>
  <si>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</si>
  <si>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</si>
  <si>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</si>
  <si>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</si>
  <si>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</si>
  <si>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</si>
  <si>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</si>
  <si>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</si>
  <si>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</si>
  <si>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</si>
  <si>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</si>
  <si>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</si>
  <si>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</si>
  <si>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</si>
  <si>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</si>
  <si>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</si>
  <si>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</si>
  <si>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</si>
  <si>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</si>
  <si>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</si>
  <si>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</si>
  <si>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</si>
  <si>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</si>
  <si>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</si>
  <si>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</si>
  <si>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</si>
  <si>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</si>
  <si>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</si>
  <si>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</si>
  <si>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</si>
  <si>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</si>
  <si>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</si>
  <si>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</si>
  <si>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</si>
  <si>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</si>
  <si>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</si>
  <si>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</si>
  <si>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</si>
  <si>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</si>
  <si>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</si>
  <si>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</si>
  <si>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</si>
  <si>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</si>
  <si>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</si>
  <si>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</si>
  <si>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</si>
  <si>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</si>
  <si>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</si>
  <si>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</si>
  <si>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</si>
  <si>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</si>
  <si>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</si>
  <si>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</si>
  <si>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</si>
  <si>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</si>
  <si>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</si>
  <si>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</si>
  <si>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</si>
  <si>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</si>
  <si>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</si>
  <si>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</si>
  <si>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</si>
  <si>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</si>
  <si>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</si>
  <si>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</si>
  <si>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</si>
  <si>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</si>
  <si>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</si>
  <si>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</si>
  <si>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</si>
  <si>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</si>
  <si>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</si>
  <si>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</si>
  <si>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</si>
  <si>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</si>
  <si>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</si>
  <si>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</si>
  <si>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</si>
  <si>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</si>
  <si>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</si>
  <si>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</si>
  <si>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</si>
  <si>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</si>
  <si>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</si>
  <si>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</si>
  <si>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</si>
  <si>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</si>
  <si>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</si>
  <si>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</si>
  <si>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</si>
  <si>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</si>
  <si>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</si>
  <si>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</si>
  <si>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</si>
  <si>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</si>
  <si>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</si>
  <si>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</si>
  <si>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</si>
  <si>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</si>
  <si>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</si>
  <si>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</si>
  <si>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</si>
  <si>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</si>
  <si>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</si>
  <si>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</si>
  <si>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</si>
  <si>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</si>
  <si>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</si>
  <si>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</si>
  <si>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</si>
  <si>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</si>
  <si>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</si>
  <si>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</si>
  <si>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</si>
  <si>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</si>
  <si>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</si>
  <si>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</si>
  <si>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</si>
  <si>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</si>
  <si>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</si>
  <si>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</si>
  <si>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</si>
  <si>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</si>
  <si>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</si>
  <si>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</si>
  <si>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</si>
  <si>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</si>
  <si>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</si>
  <si>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</si>
  <si>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</si>
  <si>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</si>
  <si>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</si>
  <si>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</si>
  <si>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</si>
  <si>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</si>
  <si>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</si>
  <si>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</si>
  <si>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</si>
  <si>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</si>
  <si>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</si>
  <si>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</si>
  <si>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</si>
  <si>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</si>
  <si>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</si>
  <si>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</si>
  <si>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</si>
  <si>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</si>
  <si>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</si>
  <si>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</si>
  <si>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</si>
  <si>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</si>
  <si>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</si>
  <si>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</si>
  <si>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</si>
  <si>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</si>
  <si>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</si>
  <si>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</si>
  <si>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</si>
  <si>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</si>
  <si>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</si>
  <si>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</si>
  <si>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</si>
  <si>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</si>
  <si>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</si>
  <si>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</si>
  <si>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</si>
  <si>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</si>
  <si>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</si>
  <si>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</si>
  <si>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</si>
  <si>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</si>
  <si>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</si>
  <si>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</si>
  <si>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</si>
  <si>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</si>
  <si>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</si>
  <si>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</si>
  <si>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</si>
  <si>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</si>
  <si>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</si>
  <si>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</si>
  <si>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</si>
  <si>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</si>
  <si>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</si>
  <si>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</si>
  <si>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</si>
  <si>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</si>
  <si>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</si>
  <si>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</si>
  <si>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</si>
  <si>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</si>
  <si>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</si>
  <si>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</si>
  <si>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</si>
  <si>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</si>
  <si>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</si>
  <si>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</si>
  <si>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</si>
  <si>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</si>
  <si>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</si>
  <si>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</si>
  <si>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</si>
  <si>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</si>
  <si>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</si>
  <si>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</si>
  <si>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</si>
  <si>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</si>
  <si>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</si>
  <si>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</si>
  <si>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</si>
  <si>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</si>
  <si>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</si>
  <si>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</si>
  <si>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</si>
  <si>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</si>
  <si>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</si>
  <si>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</si>
  <si>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</si>
  <si>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</si>
  <si>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</si>
  <si>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</si>
  <si>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</si>
  <si>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</si>
  <si>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</si>
  <si>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</si>
  <si>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</si>
  <si>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</si>
  <si>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</si>
  <si>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</si>
  <si>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</si>
  <si>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</si>
  <si>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</si>
  <si>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</si>
  <si>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</si>
  <si>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</si>
  <si>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</si>
  <si>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</si>
  <si>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</si>
  <si>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</si>
  <si>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</si>
  <si>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</si>
  <si>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</si>
  <si>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</si>
  <si>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</si>
  <si>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</si>
  <si>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</si>
  <si>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</si>
  <si>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</si>
  <si>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</si>
  <si>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</si>
  <si>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</si>
  <si>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</si>
  <si>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</si>
  <si>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</si>
  <si>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</si>
  <si>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</si>
  <si>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</si>
  <si>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</si>
  <si>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</si>
  <si>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</si>
  <si>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</si>
  <si>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</si>
  <si>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</si>
  <si>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</si>
  <si>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</si>
  <si>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</si>
  <si>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</si>
  <si>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</si>
  <si>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</si>
  <si>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</si>
  <si>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</si>
  <si>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</si>
  <si>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</si>
  <si>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</si>
  <si>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</si>
  <si>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</si>
  <si>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</si>
  <si>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</si>
  <si>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</si>
  <si>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</si>
  <si>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</si>
  <si>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</si>
  <si>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</si>
  <si>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</si>
  <si>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</si>
  <si>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</si>
  <si>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</si>
  <si>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</si>
  <si>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</si>
  <si>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</si>
  <si>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</si>
  <si>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</si>
  <si>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</si>
  <si>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</si>
  <si>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</si>
  <si>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</si>
  <si>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</si>
  <si>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</si>
  <si>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</si>
  <si>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</si>
  <si>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</si>
  <si>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</si>
  <si>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</si>
  <si>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</si>
  <si>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</si>
  <si>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</si>
  <si>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</si>
  <si>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</si>
  <si>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</si>
  <si>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</si>
  <si>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</si>
  <si>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</si>
  <si>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</si>
  <si>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</si>
  <si>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</si>
  <si>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</si>
  <si>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</si>
  <si>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</si>
  <si>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</si>
  <si>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</si>
  <si>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</si>
  <si>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</si>
  <si>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</si>
  <si>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</si>
  <si>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</si>
  <si>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</si>
  <si>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</si>
  <si>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</si>
  <si>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</si>
  <si>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</si>
  <si>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</si>
  <si>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</si>
  <si>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</si>
  <si>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</si>
  <si>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</si>
  <si>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</si>
  <si>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</si>
  <si>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</si>
  <si>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</si>
  <si>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</si>
  <si>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</si>
  <si>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</si>
  <si>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</si>
  <si>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</si>
  <si>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</si>
  <si>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</si>
  <si>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</si>
  <si>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</si>
  <si>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</si>
  <si>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</si>
  <si>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</si>
  <si>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</si>
  <si>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</si>
  <si>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</si>
  <si>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</si>
  <si>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</si>
  <si>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</si>
  <si>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</si>
  <si>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</si>
  <si>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</si>
  <si>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</si>
  <si>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</si>
  <si>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</si>
  <si>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</si>
  <si>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</si>
  <si>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</si>
  <si>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</si>
  <si>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</si>
  <si>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</si>
  <si>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</si>
  <si>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</si>
  <si>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</si>
  <si>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</si>
  <si>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</si>
  <si>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</si>
  <si>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</si>
  <si>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</si>
  <si>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</si>
  <si>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</si>
  <si>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</si>
  <si>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</si>
  <si>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</si>
  <si>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</si>
  <si>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</si>
  <si>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</si>
  <si>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</si>
  <si>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</si>
  <si>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</si>
  <si>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</si>
  <si>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</si>
  <si>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</si>
  <si>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</si>
  <si>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</si>
  <si>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</si>
  <si>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</si>
  <si>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</si>
  <si>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</si>
  <si>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</si>
  <si>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</si>
  <si>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</si>
  <si>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</si>
  <si>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</si>
  <si>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</si>
  <si>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</si>
  <si>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</si>
  <si>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</si>
  <si>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</si>
  <si>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</si>
  <si>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</si>
  <si>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</si>
  <si>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</si>
  <si>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</si>
  <si>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</si>
  <si>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</si>
  <si>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</si>
  <si>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</si>
  <si>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</si>
  <si>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</si>
  <si>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</si>
  <si>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</si>
  <si>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</si>
  <si>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</si>
  <si>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</si>
  <si>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</si>
  <si>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</si>
  <si>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</si>
  <si>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</si>
  <si>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</si>
  <si>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</si>
  <si>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</si>
  <si>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</si>
  <si>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</si>
  <si>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</si>
  <si>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</si>
  <si>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</si>
  <si>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</si>
  <si>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</si>
  <si>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</si>
  <si>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</si>
  <si>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</si>
  <si>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</si>
  <si>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</si>
  <si>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</si>
  <si>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</si>
  <si>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</si>
  <si>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</si>
  <si>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</si>
  <si>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</si>
  <si>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</si>
  <si>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</si>
  <si>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</si>
  <si>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</si>
  <si>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</si>
  <si>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</si>
  <si>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</si>
  <si>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</si>
  <si>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</si>
  <si>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</si>
  <si>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</si>
  <si>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</si>
  <si>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</si>
  <si>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</si>
  <si>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</si>
  <si>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</si>
  <si>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</si>
  <si>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</si>
  <si>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</si>
  <si>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</si>
  <si>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</si>
  <si>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</si>
  <si>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</si>
  <si>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</si>
  <si>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</si>
  <si>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</si>
  <si>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</si>
  <si>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</si>
  <si>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</si>
  <si>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</si>
  <si>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</si>
  <si>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</si>
  <si>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</si>
  <si>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</si>
  <si>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</si>
  <si>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</si>
  <si>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</si>
  <si>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</si>
  <si>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</si>
  <si>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</si>
  <si>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</si>
  <si>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</si>
  <si>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</si>
  <si>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</si>
  <si>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</si>
  <si>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</si>
  <si>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</si>
  <si>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</si>
  <si>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</si>
  <si>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</si>
  <si>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</si>
  <si>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</si>
  <si>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</si>
  <si>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</si>
  <si>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</si>
  <si>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</si>
  <si>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</si>
  <si>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</si>
  <si>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</si>
  <si>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</si>
  <si>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</si>
  <si>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</si>
  <si>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</si>
  <si>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</si>
  <si>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</si>
  <si>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</si>
  <si>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</si>
  <si>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</si>
  <si>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</si>
  <si>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</si>
  <si>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</si>
  <si>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</si>
  <si>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</si>
  <si>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</si>
  <si>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</si>
  <si>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</si>
  <si>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</si>
  <si>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</si>
  <si>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</si>
  <si>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</si>
  <si>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</si>
  <si>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</si>
  <si>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</si>
  <si>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</si>
  <si>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</si>
  <si>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</si>
  <si>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</si>
  <si>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</si>
  <si>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</si>
  <si>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</si>
  <si>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</si>
  <si>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</si>
  <si>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</si>
  <si>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</si>
  <si>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</si>
  <si>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</si>
  <si>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</si>
  <si>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</si>
  <si>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</si>
  <si>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</si>
  <si>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</si>
  <si>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</si>
  <si>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</si>
  <si>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</si>
  <si>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</si>
  <si>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</si>
  <si>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</si>
  <si>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</si>
  <si>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</si>
  <si>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</si>
  <si>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</si>
  <si>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</si>
  <si>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</si>
  <si>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</si>
  <si>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</si>
  <si>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</si>
  <si>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</si>
  <si>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</si>
  <si>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</si>
  <si>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</si>
  <si>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</si>
  <si>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</si>
  <si>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</si>
  <si>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</si>
  <si>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</si>
  <si>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</si>
  <si>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</si>
  <si>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</si>
  <si>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</si>
  <si>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</si>
  <si>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</si>
  <si>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</si>
  <si>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</si>
  <si>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</si>
  <si>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</si>
  <si>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</si>
  <si>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</si>
  <si>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</si>
  <si>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</si>
  <si>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</si>
  <si>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</si>
  <si>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</si>
  <si>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</si>
  <si>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</si>
  <si>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</si>
  <si>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</si>
  <si>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</si>
  <si>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</si>
  <si>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</si>
  <si>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</si>
  <si>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</si>
  <si>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</si>
  <si>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</si>
  <si>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</si>
  <si>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</si>
  <si>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</si>
  <si>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</si>
  <si>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</si>
  <si>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</si>
  <si>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</si>
  <si>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</si>
  <si>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</si>
  <si>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</si>
  <si>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</si>
  <si>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</si>
  <si>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</si>
  <si>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</si>
  <si>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</si>
  <si>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</si>
  <si>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</si>
  <si>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</si>
  <si>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</si>
  <si>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</si>
  <si>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</si>
  <si>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</si>
  <si>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</si>
  <si>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</si>
  <si>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</si>
  <si>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</si>
  <si>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</si>
  <si>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</si>
  <si>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</si>
  <si>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</si>
  <si>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</si>
  <si>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</si>
  <si>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</si>
  <si>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</si>
  <si>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</si>
  <si>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</si>
  <si>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</si>
  <si>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</si>
  <si>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</si>
  <si>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</si>
  <si>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</si>
  <si>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</si>
  <si>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</si>
  <si>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</si>
  <si>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</si>
  <si>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</si>
  <si>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</si>
  <si>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</si>
  <si>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</si>
  <si>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</si>
  <si>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</si>
  <si>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</si>
  <si>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</si>
  <si>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</si>
  <si>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</si>
  <si>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</si>
  <si>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</si>
  <si>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</si>
  <si>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</si>
  <si>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</si>
  <si>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</si>
  <si>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</si>
  <si>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</si>
  <si>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</si>
  <si>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</si>
  <si>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</si>
  <si>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</si>
  <si>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</si>
  <si>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</si>
  <si>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</si>
  <si>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</si>
  <si>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</si>
  <si>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</si>
  <si>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</si>
  <si>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</si>
  <si>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</si>
  <si>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</si>
  <si>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</si>
  <si>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</si>
  <si>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</si>
  <si>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</si>
  <si>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</si>
  <si>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</si>
  <si>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</si>
  <si>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</si>
  <si>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</si>
  <si>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</si>
  <si>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</si>
  <si>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</si>
  <si>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</si>
  <si>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</si>
  <si>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</si>
  <si>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</si>
  <si>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</si>
  <si>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</si>
  <si>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</si>
  <si>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</si>
  <si>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</si>
  <si>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</si>
  <si>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</si>
  <si>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</si>
  <si>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</si>
  <si>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</si>
  <si>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</si>
  <si>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</si>
  <si>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</si>
  <si>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</si>
  <si>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</si>
  <si>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</si>
  <si>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</si>
  <si>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</si>
  <si>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</si>
  <si>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</si>
  <si>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</si>
  <si>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</si>
  <si>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</si>
  <si>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</si>
  <si>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</si>
  <si>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</si>
  <si>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</si>
  <si>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</si>
  <si>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</si>
  <si>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</si>
  <si>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</si>
  <si>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</si>
  <si>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</si>
  <si>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</si>
  <si>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</si>
  <si>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</si>
  <si>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</si>
  <si>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</si>
  <si>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</si>
  <si>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</si>
  <si>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</si>
  <si>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</si>
  <si>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</si>
  <si>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</si>
  <si>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</si>
  <si>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</si>
  <si>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</si>
  <si>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</si>
  <si>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</si>
  <si>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</si>
  <si>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</si>
  <si>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</si>
  <si>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</si>
  <si>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</si>
  <si>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</si>
  <si>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</si>
  <si>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</si>
  <si>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</si>
  <si>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</si>
  <si>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</si>
  <si>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</si>
  <si>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</si>
  <si>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</si>
  <si>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</si>
  <si>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</si>
  <si>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</si>
  <si>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</si>
  <si>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</si>
  <si>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</si>
  <si>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</si>
  <si>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</si>
  <si>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</si>
  <si>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</si>
  <si>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</si>
  <si>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</si>
  <si>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</si>
  <si>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</si>
  <si>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</si>
  <si>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</si>
  <si>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</si>
  <si>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</si>
  <si>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</si>
  <si>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</si>
  <si>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</si>
  <si>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</si>
  <si>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</si>
  <si>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</si>
  <si>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</si>
  <si>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</si>
  <si>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</si>
  <si>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</si>
  <si>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</si>
  <si>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</si>
  <si>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</si>
  <si>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</si>
  <si>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</si>
  <si>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</si>
  <si>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</si>
  <si>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</si>
  <si>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</si>
  <si>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</si>
  <si>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</si>
  <si>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</si>
  <si>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</si>
  <si>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</si>
  <si>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</si>
  <si>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</si>
  <si>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</si>
  <si>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</si>
  <si>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</si>
  <si>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</si>
  <si>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</si>
  <si>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</si>
  <si>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</si>
  <si>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</si>
  <si>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</si>
  <si>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</si>
  <si>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</si>
  <si>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</si>
  <si>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</si>
  <si>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</si>
  <si>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</si>
  <si>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</si>
  <si>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</si>
  <si>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</si>
  <si>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</si>
  <si>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</si>
  <si>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</si>
  <si>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</si>
  <si>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</si>
  <si>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</si>
  <si>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</si>
  <si>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</si>
  <si>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</si>
  <si>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</si>
  <si>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</si>
  <si>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</si>
  <si>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</si>
  <si>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</si>
  <si>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</si>
  <si>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</si>
  <si>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</si>
  <si>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</si>
  <si>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</si>
  <si>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</si>
  <si>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</si>
  <si>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</si>
  <si>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</si>
  <si>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</si>
  <si>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</si>
  <si>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</si>
  <si>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</si>
  <si>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</si>
  <si>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</si>
  <si>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</si>
  <si>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</si>
  <si>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</si>
  <si>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</si>
  <si>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</si>
  <si>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</si>
  <si>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</si>
  <si>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</si>
  <si>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</si>
  <si>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</si>
  <si>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</si>
  <si>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</si>
  <si>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</si>
  <si>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</si>
  <si>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</si>
  <si>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</si>
  <si>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</si>
  <si>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</si>
  <si>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</si>
  <si>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</si>
  <si>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</si>
  <si>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</si>
  <si>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</si>
  <si>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</si>
  <si>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</si>
  <si>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</si>
  <si>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</si>
  <si>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</si>
  <si>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</si>
  <si>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</si>
  <si>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</si>
  <si>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</si>
  <si>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</si>
  <si>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</si>
  <si>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</si>
  <si>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</si>
  <si>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</si>
  <si>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</si>
  <si>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</si>
  <si>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</si>
  <si>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</si>
  <si>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</si>
  <si>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</si>
  <si>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</si>
  <si>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</si>
  <si>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</si>
  <si>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</si>
  <si>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</si>
  <si>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</si>
  <si>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</si>
  <si>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</si>
  <si>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</si>
  <si>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</si>
  <si>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</si>
  <si>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</si>
  <si>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</si>
  <si>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</si>
  <si>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</si>
  <si>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</si>
  <si>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</si>
  <si>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</si>
  <si>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</si>
  <si>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</si>
  <si>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</si>
  <si>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</si>
  <si>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</si>
  <si>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</si>
  <si>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</si>
  <si>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</si>
  <si>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</si>
  <si>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</si>
  <si>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</si>
  <si>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</si>
  <si>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</si>
  <si>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</si>
  <si>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</si>
  <si>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</si>
  <si>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</si>
  <si>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</si>
  <si>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</si>
  <si>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</si>
  <si>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</si>
  <si>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</si>
  <si>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</si>
  <si>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</si>
  <si>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</si>
  <si>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</si>
  <si>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</si>
  <si>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</si>
  <si>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</si>
  <si>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</si>
  <si>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</si>
  <si>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</si>
  <si>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</si>
  <si>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</si>
  <si>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</si>
  <si>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</si>
  <si>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</si>
  <si>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</si>
  <si>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</si>
  <si>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</si>
  <si>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</si>
  <si>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</si>
  <si>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</si>
  <si>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</si>
  <si>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</si>
  <si>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</si>
  <si>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</si>
  <si>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</si>
  <si>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</si>
  <si>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</si>
  <si>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</si>
  <si>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</si>
  <si>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</si>
  <si>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</si>
  <si>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</si>
  <si>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</si>
  <si>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</si>
  <si>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</si>
  <si>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</si>
  <si>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</si>
  <si>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</si>
  <si>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</si>
  <si>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</si>
  <si>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</si>
  <si>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</si>
  <si>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</si>
  <si>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</si>
  <si>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</si>
  <si>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</si>
  <si>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</si>
  <si>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</si>
  <si>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</si>
  <si>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</si>
  <si>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</si>
  <si>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</si>
  <si>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</si>
  <si>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</si>
  <si>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</si>
  <si>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</si>
  <si>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</si>
  <si>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</si>
  <si>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</si>
  <si>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</si>
  <si>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</si>
  <si>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</si>
  <si>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</si>
  <si>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</si>
  <si>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</si>
  <si>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</si>
  <si>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</si>
  <si>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</si>
  <si>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</si>
  <si>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</si>
  <si>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</si>
  <si>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</si>
  <si>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</si>
  <si>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</si>
  <si>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</si>
  <si>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</si>
  <si>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</si>
  <si>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</si>
  <si>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</si>
  <si>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</si>
  <si>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</si>
  <si>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</si>
  <si>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</si>
  <si>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</si>
  <si>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</si>
  <si>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</si>
  <si>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</si>
  <si>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</si>
  <si>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</si>
  <si>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</si>
  <si>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</si>
  <si>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</si>
  <si>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</si>
  <si>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</si>
  <si>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</si>
  <si>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</si>
  <si>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</si>
  <si>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</si>
  <si>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</si>
  <si>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</si>
  <si>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</si>
  <si>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</si>
  <si>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</si>
  <si>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</si>
  <si>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</si>
  <si>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</si>
  <si>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</si>
  <si>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</si>
  <si>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</si>
  <si>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</si>
  <si>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</si>
  <si>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</si>
  <si>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</si>
  <si>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</si>
  <si>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</si>
  <si>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</si>
  <si>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</si>
  <si>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</si>
  <si>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</si>
  <si>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</si>
  <si>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</si>
  <si>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</si>
  <si>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</si>
  <si>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</si>
  <si>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</si>
  <si>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</si>
  <si>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</si>
  <si>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</si>
  <si>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</si>
  <si>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</si>
  <si>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</si>
  <si>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</si>
  <si>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</si>
  <si>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</si>
  <si>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</si>
  <si>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</si>
  <si>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</si>
  <si>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</si>
  <si>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</si>
  <si>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</si>
  <si>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</si>
  <si>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</si>
  <si>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</si>
  <si>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</si>
  <si>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</si>
  <si>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</si>
  <si>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</si>
  <si>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</si>
  <si>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</si>
  <si>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</si>
  <si>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</si>
  <si>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</si>
  <si>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</si>
  <si>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</si>
  <si>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</si>
  <si>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</si>
  <si>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</si>
  <si>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</si>
  <si>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</si>
  <si>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</si>
  <si>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</si>
  <si>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</si>
  <si>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</si>
  <si>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</si>
  <si>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</si>
  <si>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</si>
  <si>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</si>
  <si>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</si>
  <si>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</si>
  <si>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</si>
  <si>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</si>
  <si>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</si>
  <si>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</si>
  <si>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</si>
  <si>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</si>
  <si>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</si>
  <si>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</si>
  <si>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</si>
  <si>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</si>
  <si>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</si>
  <si>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</si>
  <si>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</si>
  <si>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</si>
  <si>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</si>
  <si>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</si>
  <si>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</si>
  <si>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</si>
  <si>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</si>
  <si>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</si>
  <si>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</si>
  <si>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</si>
  <si>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</si>
  <si>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</si>
  <si>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</si>
  <si>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</si>
  <si>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</si>
  <si>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</si>
  <si>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</si>
  <si>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</si>
  <si>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</si>
  <si>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</si>
  <si>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</si>
  <si>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</si>
  <si>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</si>
  <si>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</si>
  <si>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</si>
  <si>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</si>
  <si>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</si>
  <si>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</si>
  <si>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</si>
  <si>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</si>
  <si>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</si>
  <si>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</si>
  <si>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</si>
  <si>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</si>
  <si>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</si>
  <si>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</si>
  <si>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</si>
  <si>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</si>
  <si>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</si>
  <si>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</si>
  <si>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</si>
  <si>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</si>
  <si>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</si>
  <si>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</si>
  <si>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</si>
  <si>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</si>
  <si>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</si>
  <si>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</si>
  <si>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</si>
  <si>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</si>
  <si>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</si>
  <si>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</si>
  <si>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</si>
  <si>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</si>
  <si>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</si>
  <si>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</si>
  <si>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</si>
  <si>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</si>
  <si>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</si>
  <si>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</si>
  <si>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</si>
  <si>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</si>
  <si>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</si>
  <si>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</si>
  <si>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</si>
  <si>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</si>
  <si>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</si>
  <si>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</si>
  <si>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</si>
  <si>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</si>
  <si>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</si>
  <si>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</si>
  <si>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</si>
  <si>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</si>
  <si>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</si>
  <si>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</si>
  <si>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</si>
  <si>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</si>
  <si>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</si>
  <si>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</si>
  <si>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</si>
  <si>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</si>
  <si>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</si>
  <si>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</si>
  <si>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</si>
  <si>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</si>
  <si>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</si>
  <si>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</si>
  <si>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</si>
  <si>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</si>
  <si>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</si>
  <si>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</si>
  <si>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</si>
  <si>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</si>
  <si>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</si>
  <si>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</si>
  <si>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</si>
  <si>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</si>
  <si>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</si>
  <si>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</si>
  <si>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</si>
  <si>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</si>
  <si>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</si>
  <si>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</si>
  <si>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</si>
  <si>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</si>
  <si>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</si>
  <si>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</si>
  <si>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</si>
  <si>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</si>
  <si>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</si>
  <si>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</si>
  <si>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</si>
  <si>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</si>
  <si>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</si>
  <si>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</si>
  <si>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</si>
  <si>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</si>
  <si>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</si>
  <si>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</si>
  <si>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</si>
  <si>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</si>
  <si>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</si>
  <si>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</si>
  <si>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</si>
  <si>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</si>
  <si>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</si>
  <si>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</si>
  <si>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</si>
  <si>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</si>
  <si>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</si>
  <si>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</si>
  <si>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</si>
  <si>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</si>
  <si>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</si>
  <si>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</si>
  <si>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</si>
  <si>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</si>
  <si>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</si>
  <si>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</si>
  <si>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</si>
  <si>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</si>
  <si>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</si>
  <si>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</si>
  <si>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</si>
  <si>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</si>
  <si>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</si>
  <si>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</si>
  <si>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</si>
  <si>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</si>
  <si>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</si>
  <si>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</si>
  <si>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</si>
  <si>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</si>
  <si>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</si>
  <si>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</si>
  <si>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</si>
  <si>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</si>
  <si>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</si>
  <si>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</si>
  <si>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</si>
  <si>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</si>
  <si>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</si>
  <si>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</si>
  <si>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</si>
  <si>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</si>
  <si>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</si>
  <si>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</si>
  <si>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</si>
  <si>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</si>
  <si>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</si>
  <si>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</si>
  <si>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</si>
  <si>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</si>
  <si>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</si>
  <si>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</si>
  <si>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</si>
  <si>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</si>
  <si>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</si>
  <si>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</si>
  <si>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</si>
  <si>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</si>
  <si>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</si>
  <si>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</si>
  <si>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</si>
  <si>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</si>
  <si>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</si>
  <si>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</si>
  <si>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</si>
  <si>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</si>
  <si>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</si>
  <si>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</si>
  <si>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</si>
  <si>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</si>
  <si>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</si>
  <si>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</si>
  <si>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</si>
  <si>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</si>
  <si>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</si>
  <si>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</si>
  <si>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</si>
  <si>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</si>
  <si>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</si>
  <si>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</si>
  <si>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</si>
  <si>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</si>
  <si>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</si>
  <si>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</si>
  <si>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</si>
  <si>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</si>
  <si>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</si>
  <si>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</si>
  <si>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</si>
  <si>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</si>
  <si>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</si>
  <si>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</si>
  <si>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</si>
  <si>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</si>
  <si>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</si>
  <si>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</si>
  <si>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</si>
  <si>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</si>
  <si>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</si>
  <si>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</si>
  <si>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</si>
  <si>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</si>
  <si>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</si>
  <si>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</si>
  <si>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</si>
  <si>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</si>
  <si>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</si>
  <si>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</si>
  <si>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</si>
  <si>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</si>
  <si>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</si>
  <si>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</si>
  <si>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</si>
  <si>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</si>
  <si>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</si>
  <si>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</si>
  <si>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</si>
  <si>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</si>
  <si>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</si>
  <si>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</si>
  <si>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</si>
  <si>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</si>
  <si>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</si>
  <si>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</si>
  <si>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</si>
  <si>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</si>
  <si>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</si>
  <si>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</si>
  <si>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</si>
  <si>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</si>
  <si>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</si>
  <si>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</si>
  <si>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</si>
  <si>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</si>
  <si>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</si>
  <si>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</si>
  <si>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</si>
  <si>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</si>
  <si>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</si>
  <si>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</si>
  <si>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</si>
  <si>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</si>
  <si>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</si>
  <si>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</si>
  <si>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</si>
  <si>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</si>
  <si>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</si>
  <si>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</si>
  <si>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</si>
  <si>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</si>
  <si>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</si>
  <si>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</si>
  <si>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</si>
  <si>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</si>
  <si>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</si>
  <si>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</si>
  <si>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</si>
  <si>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</si>
  <si>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</si>
  <si>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</si>
  <si>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</si>
  <si>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</si>
  <si>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</si>
  <si>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</si>
  <si>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</si>
  <si>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</si>
  <si>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</si>
  <si>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</si>
  <si>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</si>
  <si>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</si>
  <si>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</si>
  <si>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</si>
  <si>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</si>
  <si>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</si>
  <si>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</si>
  <si>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</si>
  <si>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</si>
  <si>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</si>
  <si>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</si>
  <si>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</si>
  <si>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</si>
  <si>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</si>
  <si>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</si>
  <si>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</si>
  <si>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</si>
  <si>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</si>
  <si>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</si>
  <si>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</si>
  <si>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</si>
  <si>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</si>
  <si>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</si>
  <si>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</si>
  <si>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</si>
  <si>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</si>
  <si>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</si>
  <si>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</si>
  <si>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</si>
  <si>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</si>
  <si>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</si>
  <si>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</si>
  <si>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</si>
  <si>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</si>
  <si>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</si>
  <si>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</si>
  <si>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</si>
  <si>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</si>
  <si>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</si>
  <si>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</si>
  <si>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</si>
  <si>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</si>
  <si>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</si>
  <si>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</si>
  <si>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</si>
  <si>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</si>
  <si>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</si>
  <si>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</si>
  <si>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</si>
  <si>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</si>
  <si>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</si>
  <si>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</si>
  <si>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</si>
  <si>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</si>
  <si>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</si>
  <si>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</si>
  <si>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</si>
  <si>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</si>
  <si>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</si>
  <si>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</si>
  <si>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</si>
  <si>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</si>
  <si>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</si>
  <si>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</si>
  <si>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</si>
  <si>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</si>
  <si>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</si>
  <si>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</si>
  <si>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</si>
  <si>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</si>
  <si>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</si>
  <si>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</si>
  <si>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</si>
  <si>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</si>
  <si>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</si>
  <si>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</si>
  <si>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</si>
  <si>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</si>
  <si>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</si>
  <si>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</si>
  <si>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</si>
  <si>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</si>
  <si>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</si>
  <si>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</si>
  <si>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</si>
  <si>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</si>
  <si>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</si>
  <si>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</si>
  <si>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</si>
  <si>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</si>
  <si>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</si>
  <si>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</si>
  <si>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</si>
  <si>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</si>
  <si>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</si>
  <si>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</si>
  <si>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</si>
  <si>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</si>
  <si>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</si>
  <si>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</si>
  <si>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</si>
  <si>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</si>
  <si>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</si>
  <si>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</si>
  <si>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</si>
  <si>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</si>
  <si>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</si>
  <si>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</si>
  <si>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</si>
  <si>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</si>
  <si>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</si>
  <si>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</si>
  <si>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</si>
  <si>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</si>
  <si>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</si>
  <si>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</si>
  <si>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</si>
  <si>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</si>
  <si>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</si>
  <si>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</si>
  <si>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</si>
  <si>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</si>
  <si>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</si>
  <si>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</si>
  <si>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</si>
  <si>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</si>
  <si>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</si>
  <si>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</si>
  <si>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</si>
  <si>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</si>
  <si>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</si>
  <si>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</si>
  <si>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</si>
  <si>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</si>
  <si>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</si>
  <si>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</si>
  <si>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</si>
  <si>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</si>
  <si>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</si>
  <si>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</si>
  <si>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</si>
  <si>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</si>
  <si>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</si>
  <si>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</si>
  <si>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</si>
  <si>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</si>
  <si>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</si>
  <si>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</si>
  <si>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</si>
  <si>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</si>
  <si>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</si>
  <si>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</si>
  <si>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</si>
  <si>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</si>
  <si>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</si>
  <si>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</si>
  <si>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</si>
  <si>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</si>
  <si>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</si>
  <si>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</si>
  <si>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</si>
  <si>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</si>
  <si>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</si>
  <si>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</si>
  <si>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</si>
  <si>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</si>
  <si>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</si>
  <si>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</si>
  <si>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</si>
  <si>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</si>
  <si>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</si>
  <si>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</si>
  <si>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</si>
  <si>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</si>
  <si>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</si>
  <si>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</si>
  <si>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</si>
  <si>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</si>
  <si>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</si>
  <si>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</si>
  <si>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</si>
  <si>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</si>
  <si>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</si>
  <si>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</si>
  <si>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</si>
  <si>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</si>
  <si>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</si>
  <si>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</si>
  <si>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</si>
  <si>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</si>
  <si>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</si>
  <si>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</si>
  <si>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</si>
  <si>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</si>
  <si>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</si>
  <si>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</si>
  <si>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</si>
  <si>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</si>
  <si>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</si>
  <si>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</si>
  <si>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</si>
  <si>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</si>
  <si>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</si>
  <si>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</si>
  <si>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</si>
  <si>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</si>
  <si>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</si>
  <si>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</si>
  <si>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</si>
  <si>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</si>
  <si>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</si>
  <si>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</si>
  <si>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</si>
  <si>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</si>
  <si>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</si>
  <si>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</si>
  <si>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</si>
  <si>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</si>
  <si>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</si>
  <si>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</si>
  <si>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</si>
  <si>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</si>
  <si>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</si>
  <si>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</si>
  <si>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</si>
  <si>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</si>
  <si>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</si>
  <si>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</si>
  <si>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</si>
  <si>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</si>
  <si>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</si>
  <si>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</si>
  <si>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</si>
  <si>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</si>
  <si>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</si>
  <si>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</si>
  <si>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</si>
  <si>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</si>
  <si>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</si>
  <si>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</si>
  <si>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</si>
  <si>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</si>
  <si>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</si>
  <si>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</si>
  <si>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</si>
  <si>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</si>
  <si>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</si>
  <si>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</si>
  <si>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</si>
  <si>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</si>
  <si>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</si>
  <si>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</si>
  <si>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</si>
  <si>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</si>
  <si>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</si>
  <si>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</si>
  <si>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</si>
  <si>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</si>
  <si>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</si>
  <si>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</si>
  <si>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</si>
  <si>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</si>
  <si>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</si>
  <si>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</si>
  <si>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</si>
  <si>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</si>
  <si>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</si>
  <si>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</si>
  <si>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</si>
  <si>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</si>
  <si>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</si>
  <si>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</si>
  <si>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</si>
  <si>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</si>
  <si>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</si>
  <si>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</si>
  <si>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</si>
  <si>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</si>
  <si>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</si>
  <si>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</si>
  <si>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</si>
  <si>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</si>
  <si>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</si>
  <si>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</si>
  <si>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</si>
  <si>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</si>
  <si>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</si>
  <si>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</si>
  <si>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</si>
  <si>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</si>
  <si>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</si>
  <si>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</si>
  <si>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</si>
  <si>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</si>
  <si>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</si>
  <si>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</si>
  <si>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</si>
  <si>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</si>
  <si>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</si>
  <si>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</si>
  <si>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</si>
  <si>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</si>
  <si>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</si>
  <si>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</si>
  <si>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</si>
  <si>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</si>
  <si>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</si>
  <si>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</si>
  <si>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</si>
  <si>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</si>
  <si>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</si>
  <si>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</si>
  <si>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</si>
  <si>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</si>
  <si>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</si>
  <si>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</si>
  <si>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</si>
  <si>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</si>
  <si>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</si>
  <si>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</si>
  <si>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</si>
  <si>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</si>
  <si>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</si>
  <si>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</si>
  <si>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</si>
  <si>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</si>
  <si>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</si>
  <si>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</si>
  <si>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</si>
  <si>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</si>
  <si>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</si>
  <si>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</si>
  <si>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</si>
  <si>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</si>
  <si>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</si>
  <si>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</si>
  <si>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</si>
  <si>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</si>
  <si>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</si>
  <si>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</si>
  <si>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</si>
  <si>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</si>
  <si>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</si>
  <si>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</si>
  <si>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</si>
  <si>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</si>
  <si>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</si>
  <si>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</si>
  <si>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</si>
  <si>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</si>
  <si>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</si>
  <si>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</si>
  <si>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</si>
  <si>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</si>
  <si>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</si>
  <si>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</si>
  <si>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</si>
  <si>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</si>
  <si>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</si>
  <si>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</si>
  <si>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</si>
  <si>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</si>
  <si>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</si>
  <si>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</si>
  <si>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</si>
  <si>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</si>
  <si>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</si>
  <si>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</si>
  <si>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</si>
  <si>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</si>
  <si>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</si>
  <si>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</si>
  <si>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</si>
  <si>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</si>
  <si>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</si>
  <si>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</si>
  <si>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</si>
  <si>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</si>
  <si>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</si>
  <si>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</si>
  <si>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</si>
  <si>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</si>
  <si>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</si>
  <si>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</si>
  <si>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</si>
  <si>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</si>
  <si>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</si>
  <si>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</si>
  <si>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</si>
  <si>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</si>
  <si>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</si>
  <si>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</si>
  <si>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</si>
  <si>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</si>
  <si>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</si>
  <si>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</si>
  <si>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</si>
  <si>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</si>
  <si>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</si>
  <si>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</si>
  <si>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</si>
  <si>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</si>
  <si>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</si>
  <si>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</si>
  <si>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</si>
  <si>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</si>
  <si>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</si>
  <si>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</si>
  <si>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</si>
  <si>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</si>
  <si>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</si>
  <si>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</si>
  <si>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</si>
  <si>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</si>
  <si>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</si>
  <si>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</si>
  <si>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</si>
  <si>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</si>
  <si>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</si>
  <si>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</si>
  <si>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</si>
  <si>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</si>
  <si>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</si>
  <si>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</si>
  <si>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</si>
  <si>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</si>
  <si>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</si>
  <si>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</si>
  <si>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</si>
  <si>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</si>
  <si>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</si>
  <si>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</si>
  <si>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</si>
  <si>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</si>
  <si>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</si>
  <si>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</si>
  <si>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</si>
  <si>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</si>
  <si>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</si>
  <si>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</si>
  <si>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</si>
  <si>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</si>
  <si>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</si>
  <si>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</si>
  <si>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</si>
  <si>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</si>
  <si>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</si>
  <si>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</si>
  <si>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</si>
  <si>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</si>
  <si>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</si>
  <si>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</si>
  <si>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</si>
  <si>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</si>
  <si>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</si>
  <si>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</si>
  <si>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</si>
  <si>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</si>
  <si>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</si>
  <si>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</si>
  <si>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</si>
  <si>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</si>
  <si>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</si>
  <si>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</si>
  <si>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</si>
  <si>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</si>
  <si>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</si>
  <si>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</si>
  <si>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</si>
  <si>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</si>
  <si>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</si>
  <si>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</si>
  <si>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</si>
  <si>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</si>
  <si>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</si>
  <si>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</si>
  <si>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</si>
  <si>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</si>
  <si>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</si>
  <si>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</si>
  <si>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</si>
  <si>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</si>
  <si>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</si>
  <si>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</si>
  <si>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</si>
  <si>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</si>
  <si>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</si>
  <si>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</si>
  <si>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</si>
  <si>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</si>
  <si>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</si>
  <si>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</si>
  <si>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</si>
  <si>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</si>
  <si>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</si>
  <si>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</si>
  <si>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</si>
  <si>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</si>
  <si>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</si>
  <si>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</si>
  <si>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</si>
  <si>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</si>
  <si>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</si>
  <si>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</si>
  <si>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</si>
  <si>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</si>
  <si>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</si>
  <si>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</si>
  <si>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</si>
  <si>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</si>
  <si>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</si>
  <si>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</si>
  <si>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</si>
  <si>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</si>
  <si>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</si>
  <si>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</si>
  <si>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</si>
  <si>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</si>
  <si>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</si>
  <si>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</si>
  <si>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</si>
  <si>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</si>
  <si>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</si>
  <si>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</si>
  <si>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</si>
  <si>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</si>
  <si>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</si>
  <si>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</si>
  <si>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</si>
  <si>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</si>
  <si>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</si>
  <si>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</si>
  <si>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</si>
  <si>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</si>
  <si>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</si>
  <si>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</si>
  <si>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</si>
  <si>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</si>
  <si>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</si>
  <si>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</si>
  <si>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</si>
  <si>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</si>
  <si>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</si>
  <si>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</si>
  <si>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</si>
  <si>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</si>
  <si>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</si>
  <si>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</si>
  <si>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</si>
  <si>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</si>
  <si>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</si>
  <si>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</si>
  <si>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</si>
  <si>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</si>
  <si>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</si>
  <si>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</si>
  <si>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</si>
  <si>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</si>
  <si>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</si>
  <si>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</si>
  <si>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</si>
  <si>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</si>
  <si>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</si>
  <si>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</si>
  <si>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</si>
  <si>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</si>
  <si>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</si>
  <si>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</si>
  <si>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</si>
  <si>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</si>
  <si>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</si>
  <si>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</si>
  <si>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</si>
  <si>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</si>
  <si>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</si>
  <si>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</si>
  <si>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</si>
  <si>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</si>
  <si>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</si>
  <si>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</si>
  <si>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</si>
  <si>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</si>
  <si>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</si>
  <si>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</si>
  <si>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</si>
  <si>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</si>
  <si>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</si>
  <si>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</si>
  <si>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</si>
  <si>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</si>
  <si>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</si>
  <si>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</si>
  <si>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</si>
  <si>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</si>
  <si>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</si>
  <si>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</si>
  <si>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</si>
  <si>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</si>
  <si>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</si>
  <si>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</si>
  <si>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</si>
  <si>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</si>
  <si>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</si>
  <si>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</si>
  <si>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</si>
  <si>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</si>
  <si>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</si>
  <si>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</si>
  <si>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</si>
  <si>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</si>
  <si>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</si>
  <si>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</si>
  <si>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</si>
  <si>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</si>
  <si>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</si>
  <si>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</si>
  <si>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</si>
  <si>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</si>
  <si>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</si>
  <si>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</si>
  <si>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</si>
  <si>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</si>
  <si>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</si>
  <si>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</si>
  <si>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</si>
  <si>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</si>
  <si>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</si>
  <si>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</si>
  <si>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</si>
  <si>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</si>
  <si>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</si>
  <si>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</si>
  <si>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</si>
  <si>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</si>
  <si>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</si>
  <si>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</si>
  <si>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</si>
  <si>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</si>
  <si>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</si>
  <si>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</si>
  <si>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</si>
  <si>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</si>
  <si>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</si>
  <si>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</si>
  <si>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</si>
  <si>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</si>
  <si>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</si>
  <si>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</si>
  <si>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</si>
  <si>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</si>
  <si>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</si>
  <si>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</si>
  <si>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</si>
  <si>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</si>
  <si>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</si>
  <si>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</si>
  <si>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</si>
  <si>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</si>
  <si>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</si>
  <si>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</si>
  <si>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</si>
  <si>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</si>
  <si>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</si>
  <si>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</si>
  <si>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</si>
  <si>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</si>
  <si>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</si>
  <si>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</si>
  <si>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</si>
  <si>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</si>
  <si>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</si>
  <si>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</si>
  <si>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</si>
  <si>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</si>
  <si>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</si>
  <si>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</si>
  <si>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</si>
  <si>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</si>
  <si>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</si>
  <si>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</si>
  <si>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</si>
  <si>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</si>
  <si>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</si>
  <si>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</si>
  <si>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</si>
  <si>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</si>
  <si>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</si>
  <si>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</si>
  <si>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</si>
  <si>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</si>
  <si>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</si>
  <si>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</si>
  <si>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</si>
  <si>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</si>
  <si>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</si>
  <si>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</si>
  <si>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</si>
  <si>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</si>
  <si>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</si>
  <si>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</si>
  <si>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</si>
  <si>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</si>
  <si>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</si>
  <si>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</si>
  <si>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</si>
  <si>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</si>
  <si>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</si>
  <si>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</si>
  <si>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</si>
  <si>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</si>
  <si>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</si>
  <si>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</si>
  <si>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</si>
  <si>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</si>
  <si>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</si>
  <si>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</si>
  <si>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</si>
  <si>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</si>
  <si>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</si>
  <si>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</si>
  <si>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</si>
  <si>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</si>
  <si>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</si>
  <si>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</si>
  <si>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</si>
  <si>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</si>
  <si>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</si>
  <si>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</si>
  <si>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</si>
  <si>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</si>
  <si>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</si>
  <si>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</si>
  <si>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</si>
  <si>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</si>
  <si>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</si>
  <si>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</si>
  <si>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</si>
  <si>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</si>
  <si>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</si>
  <si>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</si>
  <si>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</si>
  <si>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</si>
  <si>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</si>
  <si>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</si>
  <si>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</si>
  <si>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</si>
  <si>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</si>
  <si>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</si>
  <si>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</si>
  <si>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</si>
  <si>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</si>
  <si>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</si>
  <si>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</si>
  <si>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</si>
  <si>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</si>
  <si>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</si>
  <si>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</si>
  <si>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</si>
  <si>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</si>
  <si>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</si>
  <si>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</si>
  <si>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</si>
  <si>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</si>
  <si>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</si>
  <si>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</si>
  <si>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</si>
  <si>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</si>
  <si>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</si>
  <si>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</si>
  <si>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</si>
  <si>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</si>
  <si>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</si>
  <si>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</si>
  <si>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</si>
  <si>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</si>
  <si>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</si>
  <si>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</si>
  <si>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</si>
  <si>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</si>
  <si>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</si>
  <si>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</si>
  <si>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</si>
  <si>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</si>
  <si>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</si>
  <si>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</si>
  <si>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</si>
  <si>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</si>
  <si>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</si>
  <si>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</si>
  <si>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</si>
  <si>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</si>
  <si>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</si>
  <si>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</si>
  <si>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</si>
  <si>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</si>
  <si>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</si>
  <si>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</si>
  <si>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</si>
  <si>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</si>
  <si>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</si>
  <si>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</si>
  <si>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</si>
  <si>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</si>
  <si>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</si>
  <si>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</si>
  <si>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</si>
  <si>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</si>
  <si>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</si>
  <si>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</si>
  <si>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</si>
  <si>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</si>
  <si>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</si>
  <si>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</si>
  <si>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</si>
  <si>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</si>
  <si>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</si>
  <si>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</si>
  <si>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</si>
  <si>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</si>
  <si>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</si>
  <si>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</si>
  <si>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</si>
  <si>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</si>
  <si>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</si>
  <si>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</si>
  <si>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</si>
  <si>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</si>
  <si>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</si>
  <si>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</si>
  <si>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</si>
  <si>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</si>
  <si>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</si>
  <si>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</si>
  <si>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</si>
  <si>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</si>
  <si>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</si>
  <si>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</si>
  <si>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</si>
  <si>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</si>
  <si>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</si>
  <si>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</si>
  <si>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</si>
  <si>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</si>
  <si>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</si>
  <si>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</si>
  <si>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</si>
  <si>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</si>
  <si>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</si>
  <si>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</si>
  <si>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</si>
  <si>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</si>
  <si>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</si>
  <si>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</si>
  <si>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</si>
  <si>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</si>
  <si>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</si>
  <si>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</si>
  <si>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</si>
  <si>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</si>
  <si>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</si>
  <si>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</si>
  <si>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</si>
  <si>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</si>
  <si>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</si>
  <si>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</si>
  <si>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</si>
  <si>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</si>
  <si>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</si>
  <si>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</si>
  <si>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</si>
  <si>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</si>
  <si>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</si>
  <si>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</si>
  <si>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</si>
  <si>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</si>
  <si>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</si>
  <si>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</si>
  <si>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</si>
  <si>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</si>
  <si>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</si>
  <si>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</si>
  <si>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</si>
  <si>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</si>
  <si>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</si>
  <si>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</si>
  <si>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</si>
  <si>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</si>
  <si>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</si>
  <si>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</si>
  <si>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</si>
  <si>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</si>
  <si>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</si>
  <si>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</si>
  <si>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</si>
  <si>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</si>
  <si>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</si>
  <si>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</si>
  <si>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</si>
  <si>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</si>
  <si>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</si>
  <si>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</si>
  <si>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</si>
  <si>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</si>
  <si>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</si>
  <si>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</si>
  <si>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</si>
  <si>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</si>
  <si>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</si>
  <si>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</si>
  <si>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</si>
  <si>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</si>
  <si>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</si>
  <si>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</si>
  <si>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</si>
  <si>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</si>
  <si>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</si>
  <si>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</si>
  <si>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</si>
  <si>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</si>
  <si>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</si>
  <si>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</si>
  <si>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</si>
  <si>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</si>
  <si>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</si>
  <si>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</si>
  <si>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</si>
  <si>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</si>
  <si>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</si>
  <si>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</si>
  <si>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</si>
  <si>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</si>
  <si>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</si>
  <si>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</si>
  <si>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</si>
  <si>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</si>
  <si>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</si>
  <si>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</si>
  <si>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</si>
  <si>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</si>
  <si>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</si>
  <si>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</si>
  <si>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</si>
  <si>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</si>
  <si>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</si>
  <si>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</si>
  <si>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</si>
  <si>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</si>
  <si>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</si>
  <si>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</si>
  <si>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</si>
  <si>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</si>
  <si>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</si>
  <si>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</si>
  <si>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</si>
  <si>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</si>
  <si>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</si>
  <si>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</si>
  <si>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</si>
  <si>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</si>
  <si>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</si>
  <si>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</si>
  <si>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</si>
  <si>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</si>
  <si>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</si>
  <si>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</si>
  <si>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</si>
  <si>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</si>
  <si>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</si>
  <si>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</si>
  <si>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</si>
  <si>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</si>
  <si>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</si>
  <si>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</si>
  <si>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</si>
  <si>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</si>
  <si>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</si>
  <si>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</si>
  <si>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</si>
  <si>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</si>
  <si>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</si>
  <si>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</si>
  <si>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</si>
  <si>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</si>
  <si>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</si>
  <si>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</si>
  <si>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</si>
  <si>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</si>
  <si>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</si>
  <si>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</si>
  <si>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</si>
  <si>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</si>
  <si>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</si>
  <si>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</si>
  <si>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</si>
  <si>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</si>
  <si>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</si>
  <si>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</si>
  <si>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</si>
  <si>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</si>
  <si>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</si>
  <si>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</si>
  <si>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</si>
  <si>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</si>
  <si>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</si>
  <si>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</si>
  <si>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</si>
  <si>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</si>
  <si>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</si>
  <si>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</si>
  <si>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</si>
  <si>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</si>
  <si>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</si>
  <si>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</si>
  <si>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</si>
  <si>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</si>
  <si>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</si>
  <si>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</si>
  <si>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</si>
  <si>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</si>
  <si>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</si>
  <si>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</si>
  <si>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</si>
  <si>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</si>
  <si>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</si>
  <si>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</si>
  <si>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</si>
  <si>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</si>
  <si>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</si>
  <si>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</si>
  <si>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</si>
  <si>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</si>
  <si>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</si>
  <si>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</si>
  <si>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</si>
  <si>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</si>
  <si>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</si>
  <si>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</si>
  <si>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</si>
  <si>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</si>
  <si>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</si>
  <si>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</si>
  <si>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</si>
  <si>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</si>
  <si>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</si>
  <si>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</si>
  <si>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</si>
  <si>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</si>
  <si>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</si>
  <si>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</si>
  <si>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</si>
  <si>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</si>
  <si>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</si>
  <si>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</si>
  <si>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</si>
  <si>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</si>
  <si>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</si>
  <si>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</si>
  <si>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</si>
  <si>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</si>
  <si>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</si>
  <si>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</si>
  <si>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</si>
  <si>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</si>
  <si>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</si>
  <si>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</si>
  <si>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</si>
  <si>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</si>
  <si>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</si>
  <si>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</si>
  <si>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</si>
  <si>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</si>
  <si>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</si>
  <si>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</si>
  <si>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</si>
  <si>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</si>
  <si>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</si>
  <si>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</si>
  <si>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</si>
  <si>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</si>
  <si>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</si>
  <si>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</si>
  <si>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</si>
  <si>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</si>
  <si>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</si>
  <si>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</si>
  <si>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</si>
  <si>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</si>
  <si>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</si>
  <si>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</si>
  <si>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</si>
  <si>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</si>
  <si>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</si>
  <si>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</si>
  <si>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</si>
  <si>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</si>
  <si>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</si>
  <si>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</si>
  <si>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</si>
  <si>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</si>
  <si>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</si>
  <si>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</si>
  <si>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</si>
  <si>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</si>
  <si>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</si>
  <si>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</si>
  <si>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</si>
  <si>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</si>
  <si>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</si>
  <si>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</si>
  <si>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</si>
  <si>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</si>
  <si>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</si>
  <si>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</si>
  <si>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</si>
  <si>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</si>
  <si>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</si>
  <si>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</si>
  <si>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</si>
  <si>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</si>
  <si>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</si>
  <si>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</si>
  <si>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</si>
  <si>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</si>
  <si>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</si>
  <si>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</si>
  <si>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</si>
  <si>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</si>
  <si>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</si>
  <si>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</si>
  <si>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</si>
  <si>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</si>
  <si>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</si>
  <si>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</si>
  <si>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</si>
  <si>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</si>
  <si>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</si>
  <si>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</si>
  <si>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</si>
  <si>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</si>
  <si>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</si>
  <si>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</si>
  <si>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</si>
  <si>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</si>
  <si>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</si>
  <si>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</si>
  <si>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</si>
  <si>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</si>
  <si>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</si>
  <si>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</si>
  <si>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</si>
  <si>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</si>
  <si>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</si>
  <si>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</si>
  <si>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</si>
  <si>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</si>
  <si>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</si>
  <si>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</si>
  <si>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</si>
  <si>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</si>
  <si>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</si>
  <si>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</si>
  <si>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</si>
  <si>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</si>
  <si>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</si>
  <si>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</si>
  <si>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</si>
  <si>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</si>
  <si>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</si>
  <si>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</si>
  <si>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</si>
  <si>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</si>
  <si>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</si>
  <si>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</si>
  <si>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</si>
  <si>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</si>
  <si>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</si>
  <si>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</si>
  <si>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</si>
  <si>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</si>
  <si>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</si>
  <si>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</si>
  <si>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</si>
  <si>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</si>
  <si>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</si>
  <si>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</si>
  <si>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</si>
  <si>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</si>
  <si>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</si>
  <si>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</si>
  <si>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</si>
  <si>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</si>
  <si>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</si>
  <si>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</si>
  <si>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</si>
  <si>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</si>
  <si>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</si>
  <si>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</si>
  <si>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</si>
  <si>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</si>
  <si>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</si>
  <si>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</si>
  <si>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</si>
  <si>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</si>
  <si>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</si>
  <si>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</si>
  <si>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</si>
  <si>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</si>
  <si>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</si>
  <si>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</si>
  <si>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</si>
  <si>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</si>
  <si>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</si>
  <si>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</si>
  <si>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</si>
  <si>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</si>
  <si>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</si>
  <si>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</si>
  <si>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</si>
  <si>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</si>
  <si>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</si>
  <si>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</si>
  <si>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</si>
  <si>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</si>
  <si>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</si>
  <si>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</si>
  <si>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</si>
  <si>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</si>
  <si>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</si>
  <si>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</si>
  <si>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</si>
  <si>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</si>
  <si>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</si>
  <si>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</si>
  <si>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</si>
  <si>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</si>
  <si>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</si>
  <si>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</si>
  <si>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</si>
  <si>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</si>
  <si>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</si>
  <si>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</si>
  <si>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</si>
  <si>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</si>
  <si>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</si>
  <si>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</si>
  <si>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</si>
  <si>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</si>
  <si>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</si>
  <si>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</si>
  <si>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</si>
  <si>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</si>
  <si>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</si>
  <si>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</si>
  <si>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</si>
  <si>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</si>
  <si>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</si>
  <si>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</si>
  <si>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</si>
  <si>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</si>
  <si>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</si>
  <si>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</si>
  <si>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</si>
  <si>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</si>
  <si>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</si>
  <si>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</si>
  <si>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</si>
  <si>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</si>
  <si>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</si>
  <si>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</si>
  <si>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</si>
  <si>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</si>
  <si>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</si>
  <si>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</si>
  <si>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</si>
  <si>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</si>
  <si>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</si>
  <si>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</si>
  <si>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</si>
  <si>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</si>
  <si>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</si>
  <si>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</si>
  <si>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</si>
  <si>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</si>
  <si>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</si>
  <si>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</si>
  <si>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</si>
  <si>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</si>
  <si>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</si>
  <si>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</si>
  <si>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</si>
  <si>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</si>
  <si>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</si>
  <si>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</si>
  <si>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</si>
  <si>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</si>
  <si>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</si>
  <si>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</si>
  <si>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</si>
  <si>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</si>
  <si>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</si>
  <si>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</si>
  <si>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</si>
  <si>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</si>
  <si>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</si>
  <si>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</si>
  <si>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</si>
  <si>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</si>
  <si>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</si>
  <si>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</si>
  <si>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</si>
  <si>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</si>
  <si>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</si>
  <si>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</si>
  <si>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</si>
  <si>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</si>
  <si>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</si>
  <si>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</si>
  <si>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</si>
  <si>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</si>
  <si>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</si>
  <si>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</si>
  <si>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</si>
  <si>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</si>
  <si>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</si>
  <si>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</si>
  <si>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</si>
  <si>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</si>
  <si>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</si>
  <si>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</si>
  <si>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</si>
  <si>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</si>
  <si>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</si>
  <si>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</si>
  <si>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</si>
  <si>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</si>
  <si>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</si>
  <si>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</si>
  <si>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</si>
  <si>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</si>
  <si>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</si>
  <si>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</si>
  <si>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</si>
  <si>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</si>
  <si>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</si>
  <si>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</si>
  <si>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</si>
  <si>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</si>
  <si>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</si>
  <si>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</si>
  <si>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</si>
  <si>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</si>
  <si>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</si>
  <si>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</si>
  <si>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</si>
  <si>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</si>
  <si>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</si>
  <si>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</si>
  <si>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</si>
  <si>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</si>
  <si>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</si>
  <si>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</si>
  <si>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</si>
  <si>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</si>
  <si>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</si>
  <si>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</si>
  <si>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</si>
  <si>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</si>
  <si>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</si>
  <si>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</si>
  <si>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</si>
  <si>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</si>
  <si>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</si>
  <si>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</si>
  <si>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</si>
  <si>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</si>
  <si>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</si>
  <si>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</si>
  <si>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</si>
  <si>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</si>
  <si>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</si>
  <si>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</si>
  <si>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</si>
  <si>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</si>
  <si>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</si>
  <si>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</si>
  <si>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</si>
  <si>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</si>
  <si>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</si>
  <si>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</si>
  <si>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</si>
  <si>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</si>
  <si>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</si>
  <si>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</si>
  <si>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</si>
  <si>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</si>
  <si>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</si>
  <si>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</si>
  <si>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</si>
  <si>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</si>
  <si>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</si>
  <si>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</si>
  <si>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</si>
  <si>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</si>
  <si>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</si>
  <si>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</si>
  <si>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</si>
  <si>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</si>
  <si>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</si>
  <si>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</si>
  <si>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</si>
  <si>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</si>
  <si>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</si>
  <si>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</si>
  <si>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</si>
  <si>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</si>
  <si>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</si>
  <si>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</si>
  <si>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</si>
  <si>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</si>
  <si>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</si>
  <si>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</si>
  <si>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</si>
  <si>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</si>
  <si>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</si>
  <si>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</si>
  <si>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</si>
  <si>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</si>
  <si>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</si>
  <si>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</si>
  <si>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</si>
  <si>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</si>
  <si>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</si>
  <si>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</si>
  <si>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</si>
  <si>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</si>
  <si>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</si>
  <si>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</si>
  <si>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</si>
  <si>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</si>
  <si>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</si>
  <si>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</si>
  <si>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</si>
  <si>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</si>
  <si>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</si>
  <si>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</si>
  <si>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</si>
  <si>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</si>
  <si>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</si>
  <si>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</si>
  <si>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</si>
  <si>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</si>
  <si>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</si>
  <si>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</si>
  <si>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</si>
  <si>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</si>
  <si>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</si>
  <si>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</si>
  <si>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</si>
  <si>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</si>
  <si>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</si>
  <si>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</si>
  <si>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</si>
  <si>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</si>
  <si>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</si>
  <si>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</si>
  <si>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</si>
  <si>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</si>
  <si>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</si>
  <si>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</si>
  <si>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</si>
  <si>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</si>
  <si>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</si>
  <si>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</si>
  <si>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</si>
  <si>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</si>
  <si>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</si>
  <si>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</si>
  <si>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</si>
  <si>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</si>
  <si>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</si>
  <si>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</si>
  <si>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</si>
  <si>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</si>
  <si>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</si>
  <si>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</si>
  <si>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</si>
  <si>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</si>
  <si>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</si>
  <si>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</si>
  <si>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</si>
  <si>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</si>
  <si>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</si>
  <si>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</si>
  <si>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</si>
  <si>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</si>
  <si>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</si>
  <si>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</si>
  <si>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</si>
  <si>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</si>
  <si>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</si>
  <si>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</si>
  <si>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</si>
  <si>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</si>
  <si>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</si>
  <si>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</si>
  <si>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</si>
  <si>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</si>
  <si>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</si>
  <si>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</si>
  <si>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</si>
  <si>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</si>
  <si>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</si>
  <si>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</si>
  <si>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</si>
  <si>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</si>
  <si>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</si>
  <si>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</si>
  <si>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</si>
  <si>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</si>
  <si>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</si>
  <si>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</si>
  <si>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</si>
  <si>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</si>
  <si>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</si>
  <si>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</si>
  <si>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</si>
  <si>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</si>
  <si>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</si>
  <si>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</si>
  <si>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</si>
  <si>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</si>
  <si>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</si>
  <si>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</si>
  <si>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</si>
  <si>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</si>
  <si>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</si>
  <si>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</si>
  <si>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</si>
  <si>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</si>
  <si>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</si>
  <si>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</si>
  <si>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</si>
  <si>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</si>
  <si>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</si>
  <si>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</si>
  <si>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</si>
  <si>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</si>
  <si>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</si>
  <si>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</si>
  <si>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</si>
  <si>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</si>
  <si>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</si>
  <si>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</si>
  <si>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</si>
  <si>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</si>
  <si>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</si>
  <si>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</si>
  <si>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</si>
  <si>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</si>
  <si>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</si>
  <si>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</si>
  <si>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</si>
  <si>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</si>
  <si>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</si>
  <si>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</si>
  <si>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</si>
  <si>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</si>
  <si>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</si>
  <si>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</si>
  <si>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</si>
  <si>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</si>
  <si>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</si>
  <si>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</si>
  <si>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</si>
  <si>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</si>
  <si>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</si>
  <si>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</si>
  <si>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</si>
  <si>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</si>
  <si>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</si>
  <si>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</si>
  <si>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</si>
  <si>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</si>
  <si>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</si>
  <si>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</si>
  <si>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</si>
  <si>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</si>
  <si>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</si>
  <si>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</si>
  <si>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</si>
  <si>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</si>
  <si>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</si>
  <si>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</si>
  <si>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</si>
  <si>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</si>
  <si>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</si>
  <si>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</si>
  <si>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</si>
  <si>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</si>
  <si>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</si>
  <si>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</si>
  <si>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</si>
  <si>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</si>
  <si>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</si>
  <si>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</si>
  <si>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</si>
  <si>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</si>
  <si>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</si>
  <si>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</si>
  <si>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</si>
  <si>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</si>
  <si>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</si>
  <si>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</si>
  <si>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</si>
  <si>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</si>
  <si>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</si>
  <si>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</si>
  <si>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</si>
  <si>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</si>
  <si>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</si>
  <si>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</si>
  <si>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</si>
  <si>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</si>
  <si>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</si>
  <si>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</si>
  <si>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</si>
  <si>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</si>
  <si>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</si>
  <si>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</si>
  <si>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</si>
  <si>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</si>
  <si>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</si>
  <si>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</si>
  <si>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</si>
  <si>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</si>
  <si>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</si>
  <si>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</si>
  <si>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</si>
  <si>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</si>
  <si>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</si>
  <si>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</si>
  <si>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</si>
  <si>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</si>
  <si>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</si>
  <si>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</si>
  <si>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</si>
  <si>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</si>
  <si>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</si>
  <si>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</si>
  <si>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</si>
  <si>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</si>
  <si>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</si>
  <si>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</si>
  <si>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</si>
  <si>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</si>
  <si>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</si>
  <si>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</si>
  <si>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</si>
  <si>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</si>
  <si>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</si>
  <si>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</si>
  <si>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</si>
  <si>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</si>
  <si>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</si>
  <si>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</si>
  <si>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</si>
  <si>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</si>
  <si>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</si>
  <si>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</si>
  <si>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</si>
  <si>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</si>
  <si>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</si>
  <si>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</si>
  <si>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</si>
  <si>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</si>
  <si>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</si>
  <si>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</si>
  <si>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</si>
  <si>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</si>
  <si>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</si>
  <si>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</si>
  <si>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</si>
  <si>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</si>
  <si>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</si>
  <si>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</si>
  <si>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</si>
  <si>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</si>
  <si>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</si>
  <si>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</si>
  <si>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</si>
  <si>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</si>
  <si>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</si>
  <si>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</si>
  <si>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</si>
  <si>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</si>
  <si>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</si>
  <si>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</si>
  <si>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</si>
  <si>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</si>
  <si>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</si>
  <si>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</si>
  <si>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</si>
  <si>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</si>
  <si>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</si>
  <si>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</si>
  <si>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</si>
  <si>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</si>
  <si>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</si>
  <si>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</si>
  <si>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</si>
  <si>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</si>
  <si>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</si>
  <si>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</si>
  <si>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</si>
  <si>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</si>
  <si>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</si>
  <si>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</si>
  <si>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</si>
  <si>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</si>
  <si>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</si>
  <si>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</si>
  <si>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</si>
  <si>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</si>
  <si>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</si>
  <si>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</si>
  <si>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</si>
  <si>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</si>
  <si>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</si>
  <si>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</si>
  <si>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</si>
  <si>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</si>
  <si>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</si>
  <si>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</si>
  <si>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</si>
  <si>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</si>
  <si>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</si>
  <si>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</si>
  <si>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</si>
  <si>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</si>
  <si>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</si>
  <si>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</si>
  <si>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</si>
  <si>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</si>
  <si>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</si>
  <si>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</si>
  <si>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</si>
  <si>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</si>
  <si>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</si>
  <si>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</si>
  <si>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</si>
  <si>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</si>
  <si>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</si>
  <si>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</si>
  <si>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</si>
  <si>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</si>
  <si>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</si>
  <si>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</si>
  <si>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</si>
  <si>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</si>
  <si>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</si>
  <si>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</si>
  <si>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</si>
  <si>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</si>
  <si>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</si>
  <si>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</si>
  <si>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</si>
  <si>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</si>
  <si>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</si>
  <si>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</si>
  <si>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</si>
  <si>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</si>
  <si>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</si>
  <si>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</si>
  <si>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</si>
  <si>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</si>
  <si>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</si>
  <si>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</si>
  <si>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</si>
  <si>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</si>
  <si>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</si>
  <si>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</si>
  <si>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</si>
  <si>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</si>
  <si>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</si>
  <si>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</si>
  <si>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</si>
  <si>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</si>
  <si>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</si>
  <si>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</si>
  <si>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</si>
  <si>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</si>
  <si>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</si>
  <si>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</si>
  <si>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</si>
  <si>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</si>
  <si>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</si>
  <si>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</si>
  <si>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</si>
  <si>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</si>
  <si>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</si>
  <si>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</si>
  <si>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</si>
  <si>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</si>
  <si>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</si>
  <si>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</si>
  <si>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</si>
  <si>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</si>
  <si>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</si>
  <si>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</si>
  <si>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</si>
  <si>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</si>
  <si>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</si>
  <si>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</si>
  <si>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</si>
  <si>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</si>
  <si>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</si>
  <si>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</si>
  <si>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</si>
  <si>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</si>
  <si>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</si>
  <si>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</si>
  <si>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</si>
  <si>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</si>
  <si>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</si>
  <si>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</si>
  <si>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</si>
  <si>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</si>
  <si>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</si>
  <si>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</si>
  <si>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</si>
  <si>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</si>
  <si>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</si>
  <si>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</si>
  <si>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</si>
  <si>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</si>
  <si>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</si>
  <si>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</si>
  <si>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</si>
  <si>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</si>
  <si>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</si>
  <si>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</si>
  <si>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</si>
  <si>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</si>
  <si>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</si>
  <si>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</si>
  <si>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</si>
  <si>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</si>
  <si>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</si>
  <si>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</si>
  <si>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</si>
  <si>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</si>
  <si>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</si>
  <si>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</si>
  <si>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</si>
  <si>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</si>
  <si>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</si>
  <si>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</si>
  <si>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</si>
  <si>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</si>
  <si>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</si>
  <si>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</si>
  <si>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</si>
  <si>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</si>
  <si>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</si>
  <si>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</si>
  <si>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</si>
  <si>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</si>
  <si>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</si>
  <si>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</si>
  <si>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</si>
  <si>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</si>
  <si>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</si>
  <si>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</si>
  <si>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</si>
  <si>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</si>
  <si>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</si>
  <si>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</si>
  <si>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</si>
  <si>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</si>
  <si>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</si>
  <si>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</si>
  <si>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</si>
  <si>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</si>
  <si>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</si>
  <si>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</si>
  <si>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</si>
  <si>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</si>
  <si>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</si>
  <si>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</si>
  <si>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</si>
  <si>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</si>
  <si>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</si>
  <si>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</si>
  <si>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</si>
  <si>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</si>
  <si>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</si>
  <si>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</si>
  <si>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</si>
  <si>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</si>
  <si>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</si>
  <si>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</si>
  <si>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</si>
  <si>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</si>
  <si>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</si>
  <si>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</si>
  <si>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</si>
  <si>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</si>
  <si>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</si>
  <si>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</si>
  <si>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</si>
  <si>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</si>
  <si>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</si>
  <si>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</si>
  <si>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</si>
  <si>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</si>
  <si>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</si>
  <si>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</si>
  <si>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</si>
  <si>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</si>
  <si>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</si>
  <si>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</si>
  <si>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</si>
  <si>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</si>
  <si>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</si>
  <si>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</si>
  <si>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</si>
  <si>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</si>
  <si>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</si>
  <si>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</si>
  <si>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</si>
  <si>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</si>
  <si>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</si>
  <si>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</si>
  <si>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</si>
  <si>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</si>
  <si>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</si>
  <si>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</si>
  <si>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</si>
  <si>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</si>
  <si>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</si>
  <si>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</si>
  <si>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</si>
  <si>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</si>
  <si>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</si>
  <si>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</si>
  <si>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</si>
  <si>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</si>
  <si>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</si>
  <si>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</si>
  <si>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</si>
  <si>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</si>
  <si>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</si>
  <si>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</si>
  <si>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</si>
  <si>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</si>
  <si>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</si>
  <si>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</si>
  <si>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</si>
  <si>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</si>
  <si>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</si>
  <si>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</si>
  <si>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</si>
  <si>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</si>
  <si>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</si>
  <si>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</si>
  <si>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</si>
  <si>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</si>
  <si>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</si>
  <si>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</si>
  <si>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</si>
  <si>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</si>
  <si>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</si>
  <si>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</si>
  <si>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</si>
  <si>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</si>
  <si>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</si>
  <si>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</si>
  <si>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</si>
  <si>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</si>
  <si>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</si>
  <si>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</si>
  <si>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</si>
  <si>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</si>
  <si>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</si>
  <si>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</si>
  <si>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</si>
  <si>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</si>
  <si>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</si>
  <si>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</si>
  <si>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</si>
  <si>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</si>
  <si>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</si>
  <si>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</si>
  <si>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</si>
  <si>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</si>
  <si>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</si>
  <si>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</si>
  <si>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</si>
  <si>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</si>
  <si>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</si>
  <si>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</si>
  <si>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</si>
  <si>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</si>
  <si>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</si>
  <si>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</si>
  <si>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</si>
  <si>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</si>
  <si>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</si>
  <si>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</si>
  <si>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</si>
  <si>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</si>
  <si>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</si>
  <si>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</si>
  <si>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</si>
  <si>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</si>
  <si>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</si>
  <si>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</si>
  <si>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</si>
  <si>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</si>
  <si>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</si>
  <si>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</si>
  <si>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</si>
  <si>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</si>
  <si>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</si>
  <si>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</si>
  <si>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</si>
  <si>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</si>
  <si>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</si>
  <si>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</si>
  <si>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</si>
  <si>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</si>
  <si>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</si>
  <si>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</si>
  <si>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</si>
  <si>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</si>
  <si>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</si>
  <si>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</si>
  <si>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</si>
  <si>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</si>
  <si>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</si>
  <si>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</si>
  <si>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</si>
  <si>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</si>
  <si>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</si>
  <si>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</si>
  <si>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</si>
  <si>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</si>
  <si>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</si>
  <si>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</si>
  <si>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</si>
  <si>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</si>
  <si>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</si>
  <si>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</si>
  <si>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</si>
  <si>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</si>
  <si>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</si>
  <si>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</si>
  <si>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</si>
  <si>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</si>
  <si>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</si>
  <si>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</si>
  <si>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</si>
  <si>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</si>
  <si>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</si>
  <si>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</si>
  <si>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</si>
  <si>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</si>
  <si>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</si>
  <si>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</si>
  <si>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</si>
  <si>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</si>
  <si>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</si>
  <si>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</si>
  <si>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</si>
  <si>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</si>
  <si>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</si>
  <si>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</si>
  <si>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</si>
  <si>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</si>
  <si>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</si>
  <si>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</si>
  <si>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</si>
  <si>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</si>
  <si>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</si>
  <si>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</si>
  <si>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</si>
  <si>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</si>
  <si>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</si>
  <si>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</si>
  <si>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</si>
  <si>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</si>
  <si>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</si>
  <si>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</si>
  <si>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</si>
  <si>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</si>
  <si>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</si>
  <si>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</si>
  <si>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</si>
  <si>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</si>
  <si>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</si>
  <si>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</si>
  <si>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</si>
  <si>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</si>
  <si>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</si>
  <si>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</si>
  <si>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</si>
  <si>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</si>
  <si>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</si>
  <si>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</si>
  <si>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</si>
  <si>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</si>
  <si>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</si>
  <si>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</si>
  <si>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</si>
  <si>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</si>
  <si>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</si>
  <si>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</si>
  <si>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</si>
  <si>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</si>
  <si>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</si>
  <si>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</si>
  <si>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</si>
  <si>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</si>
  <si>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</si>
  <si>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</si>
  <si>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</si>
  <si>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</si>
  <si>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</si>
  <si>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</si>
  <si>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</si>
  <si>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</si>
  <si>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</si>
  <si>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</si>
  <si>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</si>
  <si>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</si>
  <si>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</si>
  <si>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</si>
  <si>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</si>
  <si>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</si>
  <si>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</si>
  <si>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</si>
  <si>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</si>
  <si>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</si>
  <si>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</si>
  <si>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</si>
  <si>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</si>
  <si>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</si>
  <si>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</si>
  <si>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</si>
  <si>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</si>
  <si>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</si>
  <si>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</si>
  <si>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</si>
  <si>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</si>
  <si>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</si>
  <si>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</si>
  <si>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</si>
  <si>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</si>
  <si>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</si>
  <si>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</si>
  <si>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</si>
  <si>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</si>
  <si>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</si>
  <si>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</si>
  <si>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</si>
  <si>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</si>
  <si>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</si>
  <si>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</si>
  <si>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</si>
  <si>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</si>
  <si>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</si>
  <si>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</si>
  <si>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</si>
  <si>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</si>
  <si>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</si>
  <si>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</si>
  <si>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</si>
  <si>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</si>
  <si>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</si>
  <si>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</si>
  <si>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</si>
  <si>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</si>
  <si>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</si>
  <si>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</si>
  <si>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</si>
  <si>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</si>
  <si>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</si>
  <si>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</si>
  <si>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</si>
  <si>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</si>
  <si>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</si>
  <si>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</si>
  <si>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</si>
  <si>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</si>
  <si>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</si>
  <si>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</si>
  <si>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</si>
  <si>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</si>
  <si>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</si>
  <si>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</si>
  <si>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</si>
  <si>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</si>
  <si>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</si>
  <si>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</si>
  <si>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</si>
  <si>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</si>
  <si>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</si>
  <si>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</si>
  <si>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</si>
  <si>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</si>
  <si>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</si>
  <si>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</si>
  <si>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</si>
  <si>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</si>
  <si>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</si>
  <si>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</si>
  <si>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</si>
  <si>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</si>
  <si>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</si>
  <si>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</si>
  <si>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</si>
  <si>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</si>
  <si>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</si>
  <si>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</si>
  <si>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</si>
  <si>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</si>
  <si>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</si>
  <si>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</si>
  <si>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</si>
  <si>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</si>
  <si>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</si>
  <si>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</si>
  <si>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</si>
  <si>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</si>
  <si>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</si>
  <si>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</si>
  <si>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</si>
  <si>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</si>
  <si>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</si>
  <si>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</si>
  <si>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</si>
  <si>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</si>
  <si>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</si>
  <si>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</si>
  <si>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</si>
  <si>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</si>
  <si>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</si>
  <si>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</si>
  <si>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</si>
  <si>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</si>
  <si>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</si>
  <si>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</si>
  <si>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</si>
  <si>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</si>
  <si>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</si>
  <si>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</si>
  <si>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</si>
  <si>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</si>
  <si>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</si>
  <si>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</si>
  <si>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</si>
  <si>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</si>
  <si>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</si>
  <si>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</si>
  <si>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</si>
  <si>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</si>
  <si>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</si>
  <si>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</si>
  <si>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</si>
  <si>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</si>
  <si>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</si>
  <si>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</si>
  <si>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</si>
  <si>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</si>
  <si>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</si>
  <si>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</si>
  <si>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</si>
  <si>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</si>
  <si>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</si>
  <si>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</si>
  <si>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</si>
  <si>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</si>
  <si>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</si>
  <si>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</si>
  <si>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</si>
  <si>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</si>
  <si>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</si>
  <si>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</si>
  <si>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</si>
  <si>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</si>
  <si>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</si>
  <si>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</si>
  <si>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</si>
  <si>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</si>
  <si>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</si>
  <si>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</si>
  <si>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</si>
  <si>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</si>
  <si>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</si>
  <si>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</si>
  <si>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</si>
  <si>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</si>
  <si>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</si>
  <si>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</si>
  <si>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</si>
  <si>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</si>
  <si>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</si>
  <si>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</si>
  <si>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</si>
  <si>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</si>
  <si>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</si>
  <si>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</si>
  <si>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</si>
  <si>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</si>
  <si>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</si>
  <si>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</si>
  <si>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</si>
  <si>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</si>
  <si>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</si>
  <si>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</si>
  <si>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</si>
  <si>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</si>
  <si>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</si>
  <si>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</si>
  <si>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</si>
  <si>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</si>
  <si>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</si>
  <si>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</si>
  <si>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</si>
  <si>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</si>
  <si>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</si>
  <si>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</si>
  <si>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</si>
  <si>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</si>
  <si>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</si>
  <si>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</si>
  <si>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</si>
  <si>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</si>
  <si>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</si>
  <si>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</si>
  <si>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</si>
  <si>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</si>
  <si>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</si>
  <si>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</si>
  <si>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</si>
  <si>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</si>
  <si>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</si>
  <si>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</si>
  <si>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</si>
  <si>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</si>
  <si>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</si>
  <si>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</si>
  <si>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</si>
  <si>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</si>
  <si>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</si>
  <si>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</si>
  <si>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</si>
  <si>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</si>
  <si>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</si>
  <si>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</si>
  <si>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</si>
  <si>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</si>
  <si>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</si>
  <si>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</si>
  <si>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</si>
  <si>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</si>
  <si>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</si>
  <si>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</si>
  <si>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</si>
  <si>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</si>
  <si>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</si>
  <si>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</si>
  <si>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</si>
  <si>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</si>
  <si>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</si>
  <si>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</si>
  <si>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</si>
  <si>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</si>
  <si>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</si>
  <si>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</si>
  <si>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</si>
  <si>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</si>
  <si>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</si>
  <si>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</si>
  <si>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</si>
  <si>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</si>
  <si>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</si>
  <si>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</si>
  <si>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</si>
  <si>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</si>
  <si>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</si>
  <si>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</si>
  <si>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</si>
  <si>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</si>
  <si>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</si>
  <si>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</si>
  <si>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</si>
  <si>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</si>
  <si>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</si>
  <si>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</si>
  <si>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</si>
  <si>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</si>
  <si>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</si>
  <si>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</si>
  <si>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</si>
  <si>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</si>
  <si>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</si>
  <si>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</si>
  <si>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</si>
  <si>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</si>
  <si>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</si>
  <si>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</si>
  <si>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</si>
  <si>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</si>
  <si>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</si>
  <si>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</si>
  <si>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</si>
  <si>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</si>
  <si>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</si>
  <si>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</si>
  <si>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</si>
  <si>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</si>
  <si>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</si>
  <si>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</si>
  <si>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</si>
  <si>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</si>
  <si>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</si>
  <si>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</si>
  <si>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</si>
  <si>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</si>
  <si>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</si>
  <si>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</si>
  <si>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</si>
  <si>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</si>
  <si>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</si>
  <si>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</si>
  <si>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</si>
  <si>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</si>
  <si>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</si>
  <si>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</si>
  <si>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</si>
  <si>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</si>
  <si>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</si>
  <si>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</si>
  <si>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</si>
  <si>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</si>
  <si>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</si>
  <si>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</si>
  <si>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</si>
  <si>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</si>
  <si>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</si>
  <si>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</si>
  <si>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</si>
  <si>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</si>
  <si>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</si>
  <si>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</si>
  <si>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</si>
  <si>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</si>
  <si>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</si>
  <si>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</si>
  <si>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</si>
  <si>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</si>
  <si>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</si>
  <si>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</si>
  <si>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</si>
  <si>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</si>
  <si>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</si>
  <si>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</si>
  <si>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</si>
  <si>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</si>
  <si>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</si>
  <si>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</si>
  <si>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</si>
  <si>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</si>
  <si>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</si>
  <si>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</si>
  <si>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</si>
  <si>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</si>
  <si>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</si>
  <si>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</si>
  <si>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</si>
  <si>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</si>
  <si>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</si>
  <si>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</si>
  <si>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</si>
  <si>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</si>
  <si>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</si>
  <si>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</si>
  <si>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</si>
  <si>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</si>
  <si>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</si>
  <si>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</si>
  <si>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</si>
  <si>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</si>
  <si>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</si>
  <si>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</si>
  <si>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</si>
  <si>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</si>
  <si>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</si>
  <si>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</si>
  <si>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</si>
  <si>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</si>
  <si>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</si>
  <si>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</si>
  <si>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</si>
  <si>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</si>
  <si>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</si>
  <si>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</si>
  <si>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</si>
  <si>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</si>
  <si>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</si>
  <si>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</si>
  <si>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</si>
  <si>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</si>
  <si>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</si>
  <si>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</si>
  <si>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</si>
  <si>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</si>
  <si>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</si>
  <si>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</si>
  <si>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</si>
  <si>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</si>
  <si>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</si>
  <si>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</si>
  <si>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</si>
  <si>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</si>
  <si>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</si>
  <si>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</si>
  <si>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</si>
  <si>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</si>
  <si>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</si>
  <si>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</si>
  <si>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</si>
  <si>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</si>
  <si>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</si>
  <si>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</si>
  <si>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</si>
  <si>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</si>
  <si>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</si>
  <si>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</si>
  <si>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</si>
  <si>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</si>
  <si>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</si>
  <si>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</si>
  <si>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</si>
  <si>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</si>
  <si>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</si>
  <si>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</si>
  <si>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</si>
  <si>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</si>
  <si>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</si>
  <si>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</si>
  <si>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</si>
  <si>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</si>
  <si>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</si>
  <si>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</si>
  <si>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</si>
  <si>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</si>
  <si>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</si>
  <si>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</si>
  <si>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</si>
  <si>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</si>
  <si>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</si>
  <si>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</si>
  <si>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</si>
  <si>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</si>
  <si>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</si>
  <si>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</si>
  <si>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</si>
  <si>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</si>
  <si>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</si>
  <si>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</si>
  <si>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</si>
  <si>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</si>
  <si>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</si>
  <si>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</si>
  <si>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</si>
  <si>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</si>
  <si>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</si>
  <si>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</si>
  <si>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</si>
  <si>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</si>
  <si>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</si>
  <si>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</si>
  <si>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</si>
  <si>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</si>
  <si>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</si>
  <si>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</si>
  <si>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</si>
  <si>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</si>
  <si>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</si>
  <si>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</si>
  <si>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</si>
  <si>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</si>
  <si>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</si>
  <si>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</si>
  <si>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</si>
  <si>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</si>
  <si>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</si>
  <si>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</si>
  <si>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</si>
  <si>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</si>
  <si>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</si>
  <si>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</si>
  <si>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</si>
  <si>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</si>
  <si>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</si>
  <si>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</si>
  <si>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</si>
  <si>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</si>
  <si>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</si>
  <si>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</si>
  <si>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</si>
  <si>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</si>
  <si>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</si>
  <si>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</si>
  <si>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</si>
  <si>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</si>
  <si>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</si>
  <si>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</si>
  <si>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</si>
  <si>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</si>
  <si>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</si>
  <si>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</si>
  <si>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</si>
  <si>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</si>
  <si>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</si>
  <si>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</si>
  <si>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</si>
  <si>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</si>
  <si>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</si>
  <si>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</si>
  <si>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</si>
  <si>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</si>
  <si>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</si>
  <si>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</si>
  <si>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</si>
  <si>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</si>
  <si>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</si>
  <si>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</si>
  <si>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</si>
  <si>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</si>
  <si>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</si>
  <si>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</si>
  <si>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</si>
  <si>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</si>
  <si>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</si>
  <si>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</si>
  <si>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</si>
  <si>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</si>
  <si>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</si>
  <si>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</si>
  <si>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</si>
  <si>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</si>
  <si>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</si>
  <si>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</si>
  <si>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</si>
  <si>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</si>
  <si>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</si>
  <si>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</si>
  <si>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</si>
  <si>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</si>
  <si>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</si>
  <si>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</si>
  <si>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</si>
  <si>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</si>
  <si>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</si>
  <si>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</si>
  <si>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</si>
  <si>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</si>
  <si>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</si>
  <si>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</si>
  <si>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</si>
  <si>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</si>
  <si>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</si>
  <si>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</si>
  <si>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</si>
  <si>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</si>
  <si>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</si>
  <si>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</si>
  <si>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</si>
  <si>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</si>
  <si>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</si>
  <si>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</si>
  <si>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</si>
  <si>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</si>
  <si>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</si>
  <si>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</si>
  <si>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</si>
  <si>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</si>
  <si>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</si>
  <si>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</si>
  <si>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</si>
  <si>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</si>
  <si>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</si>
  <si>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</si>
  <si>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</si>
  <si>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</si>
  <si>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</si>
  <si>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</si>
  <si>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</si>
  <si>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</si>
  <si>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</si>
  <si>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</si>
  <si>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</si>
  <si>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</si>
  <si>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</si>
  <si>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</si>
  <si>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</si>
  <si>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</si>
  <si>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</si>
  <si>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</si>
  <si>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</si>
  <si>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</si>
  <si>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</si>
  <si>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</si>
  <si>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</si>
  <si>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</si>
  <si>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</si>
  <si>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</si>
  <si>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</si>
  <si>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</si>
  <si>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</si>
  <si>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</si>
  <si>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</si>
  <si>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</si>
  <si>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</si>
  <si>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</si>
  <si>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</si>
  <si>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</si>
  <si>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</si>
  <si>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</si>
  <si>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</si>
  <si>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</si>
  <si>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</si>
  <si>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</si>
  <si>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</si>
  <si>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</si>
  <si>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</si>
  <si>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</si>
  <si>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</si>
  <si>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</si>
  <si>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</si>
  <si>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</si>
  <si>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</si>
  <si>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</si>
  <si>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</si>
  <si>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</si>
  <si>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</si>
  <si>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</si>
  <si>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</si>
  <si>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</si>
  <si>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</si>
  <si>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</si>
  <si>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</si>
  <si>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</si>
  <si>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</si>
  <si>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</si>
  <si>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</si>
  <si>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</si>
  <si>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</si>
  <si>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</si>
  <si>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</si>
  <si>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</si>
  <si>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</si>
  <si>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</si>
  <si>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</si>
  <si>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</si>
  <si>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</si>
  <si>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</si>
  <si>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</si>
  <si>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</si>
  <si>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</si>
  <si>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</si>
  <si>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</si>
  <si>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</si>
  <si>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</si>
  <si>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</si>
  <si>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</si>
  <si>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</si>
  <si>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</si>
  <si>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</si>
  <si>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</si>
  <si>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</si>
  <si>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</si>
  <si>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</si>
  <si>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</si>
  <si>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</si>
  <si>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</si>
  <si>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</si>
  <si>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</si>
  <si>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</si>
  <si>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</si>
  <si>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</si>
  <si>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</si>
  <si>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</si>
  <si>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</si>
  <si>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</si>
  <si>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</si>
  <si>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</si>
  <si>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</si>
  <si>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</si>
  <si>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</si>
  <si>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</si>
  <si>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</si>
  <si>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</si>
  <si>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</si>
  <si>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</si>
  <si>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</si>
  <si>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</si>
  <si>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</si>
  <si>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</si>
  <si>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</si>
  <si>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</si>
  <si>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</si>
  <si>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</si>
  <si>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</si>
  <si>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</si>
  <si>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</si>
  <si>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</si>
  <si>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</si>
  <si>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</si>
  <si>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</si>
  <si>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</si>
  <si>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</si>
  <si>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</si>
  <si>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</si>
  <si>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</si>
  <si>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</si>
  <si>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</si>
  <si>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</si>
  <si>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</si>
  <si>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</si>
  <si>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</si>
  <si>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</si>
  <si>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</si>
  <si>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</si>
  <si>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</si>
  <si>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</si>
  <si>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</si>
  <si>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</si>
  <si>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</si>
  <si>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</si>
  <si>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</si>
  <si>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</si>
  <si>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</si>
  <si>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</si>
  <si>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</si>
  <si>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</si>
  <si>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</si>
  <si>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</si>
  <si>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</si>
  <si>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</si>
  <si>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</si>
  <si>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</si>
  <si>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</si>
  <si>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</si>
  <si>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</si>
  <si>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</si>
  <si>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</si>
  <si>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</si>
  <si>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</si>
  <si>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</si>
  <si>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</si>
  <si>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</si>
  <si>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</si>
  <si>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</si>
  <si>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</si>
  <si>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</si>
  <si>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</si>
  <si>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</si>
  <si>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</si>
  <si>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</si>
  <si>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</si>
  <si>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</si>
  <si>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</si>
  <si>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</si>
  <si>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</si>
  <si>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</si>
  <si>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</si>
  <si>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</si>
  <si>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</si>
  <si>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</si>
  <si>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</si>
  <si>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</si>
  <si>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</si>
  <si>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</si>
  <si>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</si>
  <si>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</si>
  <si>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</si>
  <si>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</si>
  <si>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</si>
  <si>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</si>
  <si>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</si>
  <si>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</si>
  <si>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</si>
  <si>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</si>
  <si>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</si>
  <si>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</si>
  <si>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</si>
  <si>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</si>
  <si>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</si>
  <si>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</si>
  <si>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</si>
  <si>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</si>
  <si>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</si>
  <si>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</si>
  <si>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</si>
  <si>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</si>
  <si>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</si>
  <si>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</si>
  <si>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</si>
  <si>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</si>
  <si>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</si>
  <si>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</si>
  <si>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</si>
  <si>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</si>
  <si>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</si>
  <si>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</si>
  <si>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</si>
  <si>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</si>
  <si>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</si>
  <si>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</si>
  <si>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</si>
  <si>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</si>
  <si>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</si>
  <si>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</si>
  <si>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</si>
  <si>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</si>
  <si>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</si>
  <si>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</si>
  <si>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</si>
  <si>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</si>
  <si>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</si>
  <si>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</si>
  <si>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</si>
  <si>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</si>
  <si>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</si>
  <si>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</si>
  <si>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</si>
  <si>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</si>
  <si>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</si>
  <si>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</si>
  <si>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</si>
  <si>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</si>
  <si>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</si>
  <si>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</si>
  <si>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</si>
  <si>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</si>
  <si>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</si>
  <si>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</si>
  <si>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</si>
  <si>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</si>
  <si>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</si>
  <si>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</si>
  <si>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</si>
  <si>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</si>
  <si>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</si>
  <si>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</si>
  <si>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</si>
  <si>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</si>
  <si>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</si>
  <si>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</si>
  <si>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</si>
  <si>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</si>
  <si>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</si>
  <si>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</si>
  <si>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</si>
  <si>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</si>
  <si>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</si>
  <si>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</si>
  <si>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</si>
  <si>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</si>
  <si>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</si>
  <si>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</si>
  <si>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</si>
  <si>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</si>
  <si>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</si>
  <si>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</si>
  <si>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</si>
  <si>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</si>
  <si>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</si>
  <si>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</si>
  <si>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</si>
  <si>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</si>
  <si>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</si>
  <si>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</si>
  <si>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</si>
  <si>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</si>
  <si>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</si>
  <si>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</si>
  <si>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</si>
  <si>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</si>
  <si>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</si>
  <si>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</si>
  <si>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</si>
  <si>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</si>
  <si>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</si>
  <si>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</si>
  <si>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</si>
  <si>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</si>
  <si>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</si>
  <si>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</si>
  <si>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</si>
  <si>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</si>
  <si>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</si>
  <si>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</si>
  <si>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</si>
  <si>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</si>
  <si>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</si>
  <si>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</si>
  <si>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</si>
  <si>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</si>
  <si>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</si>
  <si>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</si>
  <si>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</si>
  <si>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</si>
  <si>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</si>
  <si>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</si>
  <si>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</si>
  <si>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</si>
  <si>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</si>
  <si>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</si>
  <si>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</si>
  <si>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</si>
  <si>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</si>
  <si>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</si>
  <si>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</si>
  <si>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</si>
  <si>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</si>
  <si>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</si>
  <si>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</si>
  <si>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</si>
  <si>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</si>
  <si>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</si>
  <si>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</si>
  <si>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</si>
  <si>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</si>
  <si>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</si>
  <si>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</si>
  <si>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</si>
  <si>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</si>
  <si>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</si>
  <si>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</si>
  <si>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</si>
  <si>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</si>
  <si>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</si>
  <si>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</si>
  <si>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</si>
  <si>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</si>
  <si>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</si>
  <si>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</si>
  <si>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</si>
  <si>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</si>
  <si>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</si>
  <si>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</si>
  <si>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</si>
  <si>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</si>
  <si>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</si>
  <si>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</si>
  <si>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</si>
  <si>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</si>
  <si>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</si>
  <si>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</si>
  <si>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</si>
  <si>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</si>
  <si>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</si>
  <si>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</si>
  <si>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</si>
  <si>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</si>
  <si>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</si>
  <si>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</si>
  <si>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</si>
  <si>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</si>
  <si>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</si>
  <si>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</si>
  <si>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</si>
  <si>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</si>
  <si>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</si>
  <si>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</si>
  <si>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</si>
  <si>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</si>
  <si>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</si>
  <si>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</si>
  <si>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</si>
  <si>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</si>
  <si>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</si>
  <si>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</si>
  <si>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</si>
  <si>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</si>
  <si>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</si>
  <si>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</si>
  <si>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</si>
  <si>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</si>
  <si>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</si>
  <si>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</si>
  <si>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</si>
  <si>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</si>
  <si>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</si>
  <si>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</si>
  <si>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</si>
  <si>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</si>
  <si>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</si>
  <si>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</si>
  <si>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</si>
  <si>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</si>
  <si>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</si>
  <si>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</si>
  <si>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</si>
  <si>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</si>
  <si>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</si>
  <si>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</si>
  <si>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</si>
  <si>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</si>
  <si>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</si>
  <si>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</si>
  <si>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</si>
  <si>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</si>
  <si>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</si>
  <si>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</si>
  <si>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</si>
  <si>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</si>
  <si>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</si>
  <si>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</si>
  <si>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</si>
  <si>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</si>
  <si>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</si>
  <si>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</si>
  <si>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</si>
  <si>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</si>
  <si>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</si>
  <si>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</si>
  <si>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</si>
  <si>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</si>
  <si>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</si>
  <si>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</si>
  <si>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</si>
  <si>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</si>
  <si>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</si>
  <si>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</si>
  <si>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</si>
  <si>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</si>
  <si>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</si>
  <si>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</si>
  <si>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</si>
  <si>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</si>
  <si>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</si>
  <si>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</si>
  <si>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</si>
  <si>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</si>
  <si>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</si>
  <si>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</si>
  <si>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</si>
  <si>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</si>
  <si>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</si>
  <si>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</si>
  <si>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</si>
  <si>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</si>
  <si>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</si>
  <si>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</si>
  <si>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</si>
  <si>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</si>
  <si>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</si>
  <si>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</si>
  <si>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</si>
  <si>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</si>
  <si>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</si>
  <si>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</si>
  <si>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</si>
  <si>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</si>
  <si>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</si>
  <si>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</si>
  <si>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</si>
  <si>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</si>
  <si>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</si>
  <si>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</si>
  <si>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</si>
  <si>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</si>
  <si>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</si>
  <si>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</si>
  <si>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</si>
  <si>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</si>
  <si>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</si>
  <si>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</si>
  <si>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</si>
  <si>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</si>
  <si>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</si>
  <si>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</si>
  <si>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</si>
  <si>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</si>
  <si>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</si>
  <si>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</si>
  <si>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</si>
  <si>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</si>
  <si>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</si>
  <si>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</si>
  <si>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</si>
  <si>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</si>
  <si>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</si>
  <si>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</si>
  <si>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</si>
  <si>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</si>
  <si>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</si>
  <si>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</si>
  <si>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</si>
  <si>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</si>
  <si>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</si>
  <si>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</si>
  <si>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</si>
  <si>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</si>
  <si>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</si>
  <si>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</si>
  <si>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</si>
  <si>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</si>
  <si>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</si>
  <si>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</si>
  <si>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</si>
  <si>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</si>
  <si>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</si>
  <si>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</si>
  <si>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</si>
  <si>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</si>
  <si>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</si>
  <si>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</si>
  <si>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</si>
  <si>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</si>
  <si>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</si>
  <si>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</si>
  <si>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</si>
  <si>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</si>
  <si>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</si>
  <si>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</si>
  <si>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</si>
  <si>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</si>
  <si>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</si>
  <si>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</si>
  <si>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</si>
  <si>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</si>
  <si>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</si>
  <si>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</si>
  <si>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</si>
  <si>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</si>
  <si>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</si>
  <si>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</si>
  <si>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</si>
  <si>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</si>
  <si>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</si>
  <si>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</si>
  <si>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</si>
  <si>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</si>
  <si>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</si>
  <si>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</si>
  <si>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</si>
  <si>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</si>
  <si>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</si>
  <si>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</si>
  <si>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</si>
  <si>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</si>
  <si>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</si>
  <si>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</si>
  <si>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</si>
  <si>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</si>
  <si>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</si>
  <si>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</si>
  <si>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</si>
  <si>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</si>
  <si>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</si>
  <si>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</si>
  <si>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</si>
  <si>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</si>
  <si>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</si>
  <si>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</si>
  <si>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</si>
  <si>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</si>
  <si>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</si>
  <si>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</si>
  <si>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</si>
  <si>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</si>
  <si>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</si>
  <si>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</si>
  <si>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</si>
  <si>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</si>
  <si>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</si>
  <si>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</si>
  <si>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</si>
  <si>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</si>
  <si>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</si>
  <si>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</si>
  <si>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</si>
  <si>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</si>
  <si>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</si>
  <si>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</si>
  <si>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</si>
  <si>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</si>
  <si>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</si>
  <si>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</si>
  <si>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</si>
  <si>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</si>
  <si>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</si>
  <si>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</si>
  <si>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</si>
  <si>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</si>
  <si>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</si>
  <si>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</si>
  <si>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</si>
  <si>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</si>
  <si>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</si>
  <si>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</si>
  <si>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</si>
  <si>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</si>
  <si>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</si>
  <si>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</si>
  <si>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</si>
  <si>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</si>
  <si>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</si>
  <si>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</si>
  <si>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</si>
  <si>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</si>
  <si>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</si>
  <si>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</si>
  <si>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</si>
  <si>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</si>
  <si>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</si>
  <si>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</si>
  <si>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</si>
  <si>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</si>
  <si>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</si>
  <si>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</si>
  <si>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</si>
  <si>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</si>
  <si>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</si>
  <si>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</si>
  <si>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</si>
  <si>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</si>
  <si>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</si>
  <si>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</si>
  <si>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</si>
  <si>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</si>
  <si>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</si>
  <si>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</si>
  <si>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</si>
  <si>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</si>
  <si>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</si>
  <si>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</si>
  <si>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</si>
  <si>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</si>
  <si>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</si>
  <si>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</si>
  <si>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</si>
  <si>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</si>
  <si>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</si>
  <si>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</si>
  <si>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</si>
  <si>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</si>
  <si>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</si>
  <si>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</si>
  <si>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</si>
  <si>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</si>
  <si>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</si>
  <si>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</si>
  <si>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</si>
  <si>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</si>
  <si>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</si>
  <si>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</si>
  <si>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</si>
  <si>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</si>
  <si>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</si>
  <si>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</si>
  <si>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</si>
  <si>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</si>
  <si>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</si>
  <si>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</si>
  <si>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</si>
  <si>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</si>
  <si>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</si>
  <si>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</si>
  <si>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</si>
  <si>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</si>
  <si>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</si>
  <si>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</si>
  <si>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</si>
  <si>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</si>
  <si>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</si>
  <si>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</si>
  <si>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</si>
  <si>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</si>
  <si>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</si>
  <si>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</si>
  <si>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</si>
  <si>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</si>
  <si>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</si>
  <si>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</si>
  <si>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</si>
  <si>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</si>
  <si>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</si>
  <si>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</si>
  <si>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</si>
  <si>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</si>
  <si>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</si>
  <si>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</si>
  <si>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</si>
  <si>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</si>
  <si>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</si>
  <si>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</si>
  <si>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</si>
  <si>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</si>
  <si>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</si>
  <si>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</si>
  <si>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</si>
  <si>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</si>
  <si>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</si>
  <si>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</si>
  <si>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</si>
  <si>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</si>
  <si>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</si>
  <si>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</si>
  <si>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</si>
  <si>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</si>
  <si>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</si>
  <si>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</si>
  <si>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</si>
  <si>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</si>
  <si>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</si>
  <si>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</si>
  <si>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</si>
  <si>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</si>
  <si>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</si>
  <si>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</si>
  <si>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</si>
  <si>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</si>
  <si>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</si>
  <si>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</si>
  <si>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</si>
  <si>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</si>
  <si>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</si>
  <si>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</si>
  <si>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</si>
  <si>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</si>
  <si>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</si>
  <si>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</si>
  <si>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</si>
  <si>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</si>
  <si>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</si>
  <si>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</si>
  <si>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</si>
  <si>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</si>
  <si>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</si>
  <si>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</si>
  <si>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</si>
  <si>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</si>
  <si>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</si>
  <si>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</si>
  <si>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</si>
  <si>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</si>
  <si>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</si>
  <si>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</si>
  <si>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</si>
  <si>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</si>
  <si>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</si>
  <si>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</si>
  <si>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</si>
  <si>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</si>
  <si>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</si>
  <si>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</si>
  <si>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</si>
  <si>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</si>
  <si>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</si>
  <si>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</si>
  <si>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</si>
  <si>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</si>
  <si>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</si>
  <si>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</si>
  <si>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</si>
  <si>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</si>
  <si>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</si>
  <si>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</si>
  <si>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</si>
  <si>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</si>
  <si>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</si>
  <si>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</si>
  <si>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</si>
  <si>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</si>
  <si>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</si>
  <si>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</si>
  <si>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</si>
  <si>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</si>
  <si>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</si>
  <si>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</si>
  <si>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</si>
  <si>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</si>
  <si>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</si>
  <si>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</si>
  <si>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</si>
  <si>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</si>
  <si>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</si>
  <si>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</si>
  <si>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</si>
  <si>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</si>
  <si>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</si>
  <si>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</si>
  <si>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</si>
  <si>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</si>
  <si>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</si>
  <si>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</si>
  <si>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</si>
  <si>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</si>
  <si>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</si>
  <si>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</si>
  <si>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</si>
  <si>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</si>
  <si>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</si>
  <si>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</si>
  <si>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</si>
  <si>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</si>
  <si>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</si>
  <si>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</si>
  <si>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</si>
  <si>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</si>
  <si>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</si>
  <si>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</si>
  <si>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</si>
  <si>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</si>
  <si>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</si>
  <si>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</si>
  <si>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</si>
  <si>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</si>
  <si>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</si>
  <si>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</si>
  <si>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</si>
  <si>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</si>
  <si>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</si>
  <si>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</si>
  <si>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</si>
  <si>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</si>
  <si>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</si>
  <si>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</si>
  <si>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</si>
  <si>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</si>
  <si>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</si>
  <si>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</si>
  <si>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</si>
  <si>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</si>
  <si>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</si>
  <si>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</si>
  <si>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</si>
  <si>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</si>
  <si>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</si>
  <si>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</si>
  <si>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</si>
  <si>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</si>
  <si>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</si>
  <si>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</si>
  <si>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</si>
  <si>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</si>
  <si>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</si>
  <si>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</si>
  <si>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</si>
  <si>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</si>
  <si>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</si>
  <si>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</si>
  <si>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</si>
  <si>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</si>
  <si>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</si>
  <si>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</si>
  <si>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</si>
  <si>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</si>
  <si>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</si>
  <si>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</si>
  <si>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</si>
  <si>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</si>
  <si>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</si>
  <si>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</si>
  <si>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</si>
  <si>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</si>
  <si>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</si>
  <si>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</si>
  <si>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</si>
  <si>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</si>
  <si>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</si>
  <si>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</si>
  <si>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</si>
  <si>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</si>
  <si>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</si>
  <si>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</si>
  <si>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</si>
  <si>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</si>
  <si>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</si>
  <si>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</si>
  <si>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</si>
  <si>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</si>
  <si>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</si>
  <si>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</si>
  <si>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</si>
  <si>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</si>
  <si>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</si>
  <si>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</si>
  <si>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</si>
  <si>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</si>
  <si>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</si>
  <si>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</si>
  <si>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</si>
  <si>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</si>
  <si>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</si>
  <si>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</si>
  <si>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</si>
  <si>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</si>
  <si>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</si>
  <si>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</si>
  <si>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</si>
  <si>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</si>
  <si>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</si>
  <si>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</si>
  <si>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</si>
  <si>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</si>
  <si>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</si>
  <si>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</si>
  <si>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</si>
  <si>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</si>
  <si>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</si>
  <si>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</si>
  <si>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</si>
  <si>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</si>
  <si>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</si>
  <si>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</si>
  <si>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</si>
  <si>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</si>
  <si>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</si>
  <si>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</si>
  <si>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</si>
  <si>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</si>
  <si>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</si>
  <si>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</si>
  <si>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</si>
  <si>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</si>
  <si>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</si>
  <si>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</si>
  <si>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</si>
  <si>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</si>
  <si>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</si>
  <si>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</si>
  <si>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</si>
  <si>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</si>
  <si>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</si>
  <si>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</si>
  <si>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</si>
  <si>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</si>
  <si>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</si>
  <si>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</si>
  <si>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</si>
  <si>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</si>
  <si>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</si>
  <si>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</si>
  <si>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</si>
  <si>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</si>
  <si>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</si>
  <si>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</si>
  <si>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</si>
  <si>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</si>
  <si>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</si>
  <si>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</si>
  <si>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</si>
  <si>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</si>
  <si>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</si>
  <si>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</si>
  <si>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</si>
  <si>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</si>
  <si>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</si>
  <si>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</si>
  <si>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</si>
  <si>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</si>
  <si>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</si>
  <si>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</si>
  <si>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</si>
  <si>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</si>
  <si>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</si>
  <si>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</si>
  <si>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</si>
  <si>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</si>
  <si>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</si>
  <si>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</si>
  <si>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</si>
  <si>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</si>
  <si>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</si>
  <si>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</si>
  <si>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</si>
  <si>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</si>
  <si>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</si>
  <si>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</si>
  <si>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</si>
  <si>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</si>
  <si>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</si>
  <si>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</si>
  <si>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</si>
  <si>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</si>
  <si>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</si>
  <si>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</si>
  <si>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</si>
  <si>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</si>
  <si>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</si>
  <si>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</si>
  <si>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</si>
  <si>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</si>
  <si>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</si>
  <si>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</si>
  <si>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</si>
  <si>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</si>
  <si>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</si>
  <si>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</si>
  <si>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</si>
  <si>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</si>
  <si>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</si>
  <si>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</si>
  <si>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</si>
  <si>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</si>
  <si>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</si>
  <si>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</si>
  <si>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</si>
  <si>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</si>
  <si>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</si>
  <si>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</si>
  <si>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</si>
  <si>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</si>
  <si>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</si>
  <si>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</si>
  <si>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</si>
  <si>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</si>
  <si>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</si>
  <si>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</si>
  <si>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</si>
  <si>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</si>
  <si>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</si>
  <si>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</si>
  <si>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</si>
  <si>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</si>
  <si>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</si>
  <si>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</si>
  <si>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</si>
  <si>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</si>
  <si>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</si>
  <si>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</si>
  <si>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</si>
  <si>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</si>
  <si>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</si>
  <si>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</si>
  <si>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</si>
  <si>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</si>
  <si>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</si>
  <si>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</si>
  <si>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</si>
  <si>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</si>
  <si>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</si>
  <si>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</si>
  <si>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</si>
  <si>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</si>
  <si>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</si>
  <si>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</si>
  <si>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</si>
  <si>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</si>
  <si>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</si>
  <si>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</si>
  <si>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</si>
  <si>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</si>
  <si>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</si>
  <si>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</si>
  <si>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</si>
  <si>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</si>
  <si>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</si>
  <si>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</si>
  <si>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</si>
  <si>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</si>
  <si>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</si>
  <si>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</si>
  <si>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</si>
  <si>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</si>
  <si>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</si>
  <si>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</si>
  <si>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</si>
  <si>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</si>
  <si>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</si>
  <si>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</si>
  <si>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</si>
  <si>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</si>
  <si>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</si>
  <si>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</si>
  <si>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</si>
  <si>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</si>
  <si>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</si>
  <si>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</si>
  <si>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</si>
  <si>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</si>
  <si>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</si>
  <si>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</si>
  <si>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</si>
  <si>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</si>
  <si>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</si>
  <si>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</si>
  <si>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</si>
  <si>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</si>
  <si>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</si>
  <si>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</si>
  <si>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</si>
  <si>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</si>
  <si>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</si>
  <si>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</si>
  <si>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</si>
  <si>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</si>
  <si>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</si>
  <si>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</si>
  <si>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</si>
  <si>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</si>
  <si>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</si>
  <si>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</si>
  <si>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</si>
  <si>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</si>
  <si>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</si>
  <si>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</si>
  <si>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</si>
  <si>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</si>
  <si>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</si>
  <si>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</si>
  <si>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</si>
  <si>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</si>
  <si>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</si>
  <si>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</si>
  <si>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</si>
  <si>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</si>
  <si>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</si>
  <si>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</si>
  <si>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</si>
  <si>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</si>
  <si>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</si>
  <si>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</si>
  <si>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</si>
  <si>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</si>
  <si>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</si>
  <si>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</si>
  <si>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</si>
  <si>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</si>
  <si>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</si>
  <si>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</si>
  <si>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</si>
  <si>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</si>
  <si>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</si>
  <si>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</si>
  <si>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</si>
  <si>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</si>
  <si>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</si>
  <si>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</si>
  <si>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</si>
  <si>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</si>
  <si>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</si>
  <si>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</si>
  <si>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</si>
  <si>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</si>
  <si>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</si>
  <si>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</si>
  <si>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</si>
  <si>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</si>
  <si>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</si>
  <si>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</si>
  <si>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</si>
  <si>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</si>
  <si>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</si>
  <si>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</si>
  <si>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</si>
  <si>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</si>
  <si>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</si>
  <si>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</si>
  <si>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</si>
  <si>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</si>
  <si>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</si>
  <si>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</si>
  <si>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</si>
  <si>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</si>
  <si>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</si>
  <si>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</si>
  <si>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</si>
  <si>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</si>
  <si>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</si>
  <si>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</si>
  <si>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</si>
  <si>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</si>
  <si>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</si>
  <si>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</si>
  <si>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</si>
  <si>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</si>
  <si>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</si>
  <si>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</si>
  <si>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</si>
  <si>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</si>
  <si>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</si>
  <si>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</si>
  <si>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</si>
  <si>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</si>
  <si>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</si>
  <si>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</si>
  <si>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</si>
  <si>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</si>
  <si>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</si>
  <si>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</si>
  <si>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</si>
  <si>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</si>
  <si>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</si>
  <si>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</si>
  <si>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</si>
  <si>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</si>
  <si>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</si>
  <si>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</si>
  <si>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</si>
  <si>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</si>
  <si>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</si>
  <si>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</si>
  <si>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</si>
  <si>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</si>
  <si>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</si>
  <si>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</si>
  <si>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</si>
  <si>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</si>
  <si>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</si>
  <si>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</si>
  <si>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</si>
  <si>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</si>
  <si>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</si>
  <si>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</si>
  <si>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</si>
  <si>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</si>
  <si>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</si>
  <si>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</si>
  <si>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</si>
  <si>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</si>
  <si>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</si>
  <si>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</si>
  <si>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</si>
  <si>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</si>
  <si>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</si>
  <si>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</si>
  <si>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</si>
  <si>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</si>
  <si>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</si>
  <si>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</si>
  <si>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</si>
  <si>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</si>
  <si>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</si>
  <si>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</si>
  <si>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</si>
  <si>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</si>
  <si>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</si>
  <si>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</si>
  <si>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</si>
  <si>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</si>
  <si>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</si>
  <si>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</si>
  <si>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</si>
  <si>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</si>
  <si>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</si>
  <si>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</si>
  <si>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</si>
  <si>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</si>
  <si>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</si>
  <si>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</si>
  <si>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</si>
  <si>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</si>
  <si>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</si>
  <si>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</si>
  <si>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</si>
  <si>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</si>
  <si>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</si>
  <si>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</si>
  <si>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</si>
  <si>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</si>
  <si>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</si>
  <si>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</si>
  <si>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</si>
  <si>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</si>
  <si>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</si>
  <si>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</si>
  <si>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</si>
  <si>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</si>
  <si>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</si>
  <si>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</si>
  <si>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</si>
  <si>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</si>
  <si>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</si>
  <si>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</si>
  <si>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</si>
  <si>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</si>
  <si>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</si>
  <si>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</si>
  <si>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</si>
  <si>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</si>
  <si>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</si>
  <si>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</si>
  <si>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</si>
  <si>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</si>
  <si>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</si>
  <si>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</si>
  <si>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</si>
  <si>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</si>
  <si>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</si>
  <si>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</si>
  <si>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</si>
  <si>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</si>
  <si>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</si>
  <si>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</si>
  <si>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</si>
  <si>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</si>
  <si>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</si>
  <si>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</si>
  <si>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</si>
  <si>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</si>
  <si>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</si>
  <si>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</si>
  <si>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</si>
  <si>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</si>
  <si>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</si>
  <si>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</si>
  <si>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</si>
  <si>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</si>
  <si>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</si>
  <si>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</si>
  <si>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</si>
  <si>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</si>
  <si>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</si>
  <si>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</si>
  <si>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</si>
  <si>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</si>
  <si>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</si>
  <si>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</si>
  <si>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</si>
  <si>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</si>
  <si>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</si>
  <si>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</si>
  <si>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</si>
  <si>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</si>
  <si>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</si>
  <si>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</si>
  <si>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</si>
  <si>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</si>
  <si>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</si>
  <si>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</si>
  <si>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</si>
  <si>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</si>
  <si>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</si>
  <si>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</si>
  <si>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</si>
  <si>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</si>
  <si>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</si>
  <si>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</si>
  <si>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</si>
  <si>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</si>
  <si>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</si>
  <si>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</si>
  <si>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</si>
  <si>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</si>
  <si>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</si>
  <si>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</si>
  <si>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</si>
  <si>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</si>
  <si>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</si>
  <si>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</si>
  <si>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</si>
  <si>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</si>
  <si>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</si>
  <si>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</si>
  <si>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</si>
  <si>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</si>
  <si>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</si>
  <si>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</si>
  <si>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</si>
  <si>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</si>
  <si>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</si>
  <si>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</si>
  <si>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</si>
  <si>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</si>
  <si>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</si>
  <si>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</si>
  <si>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</si>
  <si>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</si>
  <si>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</si>
  <si>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</si>
  <si>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</si>
  <si>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</si>
  <si>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</si>
  <si>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</si>
  <si>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</si>
  <si>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</si>
  <si>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</si>
  <si>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</si>
  <si>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</si>
  <si>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</si>
  <si>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</si>
  <si>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</si>
  <si>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</si>
  <si>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</si>
  <si>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</si>
  <si>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</si>
  <si>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</si>
  <si>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</si>
  <si>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</si>
  <si>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</si>
  <si>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</si>
  <si>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</si>
  <si>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</si>
  <si>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</si>
  <si>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</si>
  <si>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</si>
  <si>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</si>
  <si>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</si>
  <si>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</si>
  <si>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</si>
  <si>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</si>
  <si>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</si>
  <si>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</si>
  <si>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</si>
  <si>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</si>
  <si>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</si>
  <si>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</si>
  <si>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</si>
  <si>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</si>
  <si>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</si>
  <si>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</si>
  <si>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</si>
  <si>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</si>
  <si>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</si>
  <si>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</si>
  <si>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</si>
  <si>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</si>
  <si>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</si>
  <si>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</si>
  <si>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</si>
  <si>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</si>
  <si>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</si>
  <si>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</si>
  <si>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</si>
  <si>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</si>
  <si>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</si>
  <si>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</si>
  <si>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</si>
  <si>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</si>
  <si>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</si>
  <si>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</si>
  <si>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</si>
  <si>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</si>
  <si>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</si>
  <si>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</si>
  <si>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</si>
  <si>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</si>
  <si>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</si>
  <si>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</si>
  <si>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</si>
  <si>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</si>
  <si>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</si>
  <si>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</si>
  <si>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</si>
  <si>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</si>
  <si>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</si>
  <si>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</si>
  <si>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</si>
  <si>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</si>
  <si>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</si>
  <si>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</si>
  <si>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</si>
  <si>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</si>
  <si>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</si>
  <si>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</si>
  <si>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</si>
  <si>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</si>
  <si>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</si>
  <si>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</si>
  <si>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</si>
  <si>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</si>
  <si>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</si>
  <si>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</si>
  <si>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</si>
  <si>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</si>
  <si>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</si>
  <si>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</si>
  <si>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</si>
  <si>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</si>
  <si>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</si>
  <si>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</si>
  <si>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</si>
  <si>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</si>
  <si>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</si>
  <si>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</si>
  <si>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</si>
  <si>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</si>
  <si>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</si>
  <si>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</si>
  <si>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</si>
  <si>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</si>
  <si>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</si>
  <si>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</si>
  <si>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</si>
  <si>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</si>
  <si>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</si>
  <si>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</si>
  <si>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</si>
  <si>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</si>
  <si>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</si>
  <si>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</si>
  <si>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</si>
  <si>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</si>
  <si>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</si>
  <si>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</si>
  <si>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</si>
  <si>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</si>
  <si>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</si>
  <si>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</si>
  <si>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</si>
  <si>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</si>
  <si>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</si>
  <si>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</si>
  <si>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</si>
  <si>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</si>
  <si>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</si>
  <si>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</si>
  <si>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</si>
  <si>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</si>
  <si>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</si>
  <si>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</si>
  <si>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</si>
  <si>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</si>
  <si>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</si>
  <si>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</si>
  <si>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</si>
  <si>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</si>
  <si>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</si>
  <si>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</si>
  <si>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</si>
  <si>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</si>
  <si>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</si>
  <si>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</si>
  <si>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</si>
  <si>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</si>
  <si>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</si>
  <si>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</si>
  <si>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</si>
  <si>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</si>
  <si>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</si>
  <si>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</si>
  <si>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</si>
  <si>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</si>
  <si>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</si>
  <si>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</si>
  <si>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</si>
  <si>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</si>
  <si>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</si>
  <si>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</si>
  <si>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</si>
  <si>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</si>
  <si>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</si>
  <si>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</si>
  <si>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</si>
  <si>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</si>
  <si>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</si>
  <si>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</si>
  <si>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</si>
  <si>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</si>
  <si>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</si>
  <si>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</si>
  <si>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</si>
  <si>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</si>
  <si>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</si>
  <si>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</si>
  <si>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</si>
  <si>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</si>
  <si>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</si>
  <si>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</si>
  <si>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</si>
  <si>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</si>
  <si>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</si>
  <si>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</si>
  <si>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</si>
  <si>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</si>
  <si>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</si>
  <si>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</si>
  <si>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</si>
  <si>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</si>
  <si>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</si>
  <si>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</si>
  <si>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</si>
  <si>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</si>
  <si>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</si>
  <si>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</si>
  <si>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</si>
  <si>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</si>
  <si>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</si>
  <si>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</si>
  <si>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</si>
  <si>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</si>
  <si>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</si>
  <si>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</si>
  <si>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</si>
  <si>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</si>
  <si>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</si>
  <si>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</si>
  <si>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</si>
  <si>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</si>
  <si>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</si>
  <si>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</si>
  <si>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</si>
  <si>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</si>
  <si>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</si>
  <si>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</si>
  <si>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</si>
  <si>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</si>
  <si>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</si>
  <si>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</si>
  <si>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</si>
  <si>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</si>
  <si>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</si>
  <si>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</si>
  <si>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</si>
  <si>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</si>
  <si>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</si>
  <si>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</si>
  <si>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</si>
  <si>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</si>
  <si>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</si>
  <si>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</si>
  <si>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</si>
  <si>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</si>
  <si>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</si>
  <si>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</si>
  <si>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</si>
  <si>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</si>
  <si>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</si>
  <si>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</si>
  <si>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</si>
  <si>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</si>
  <si>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</si>
  <si>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</si>
  <si>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</si>
  <si>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</si>
  <si>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</si>
  <si>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</si>
  <si>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</si>
  <si>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</si>
  <si>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</si>
  <si>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</si>
  <si>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</si>
  <si>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</si>
  <si>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</si>
  <si>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</si>
  <si>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</si>
  <si>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</si>
  <si>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</si>
  <si>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</si>
  <si>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</si>
  <si>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</si>
  <si>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</si>
  <si>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</si>
  <si>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</si>
  <si>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</si>
  <si>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</si>
  <si>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</si>
  <si>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</si>
  <si>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</si>
  <si>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</si>
  <si>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</si>
  <si>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</si>
  <si>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</si>
  <si>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</si>
  <si>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</si>
  <si>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</si>
  <si>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</si>
  <si>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</si>
  <si>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</si>
  <si>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</si>
  <si>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</si>
  <si>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</si>
  <si>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</si>
  <si>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</si>
  <si>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</si>
  <si>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</si>
  <si>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</si>
  <si>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</si>
  <si>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</si>
  <si>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</si>
  <si>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</si>
  <si>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</si>
  <si>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</si>
  <si>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</si>
  <si>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</si>
  <si>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</si>
  <si>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</si>
  <si>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</si>
  <si>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</si>
  <si>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</si>
  <si>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</si>
  <si>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</si>
  <si>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</si>
  <si>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</si>
  <si>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</si>
  <si>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</si>
  <si>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</si>
  <si>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</si>
  <si>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</si>
  <si>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</si>
  <si>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</si>
  <si>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</si>
  <si>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</si>
  <si>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</si>
  <si>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</si>
  <si>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</si>
  <si>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</si>
  <si>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</si>
  <si>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</si>
  <si>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</si>
  <si>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</si>
  <si>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</si>
  <si>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</si>
  <si>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</si>
  <si>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</si>
  <si>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</si>
  <si>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</si>
  <si>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</si>
  <si>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</si>
  <si>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</si>
  <si>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</si>
  <si>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</si>
  <si>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</si>
  <si>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</si>
  <si>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</si>
  <si>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</si>
  <si>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</si>
  <si>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</si>
  <si>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</si>
  <si>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</si>
  <si>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</si>
  <si>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</si>
  <si>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</si>
  <si>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</si>
  <si>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</si>
  <si>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</si>
  <si>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</si>
  <si>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</si>
  <si>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</si>
  <si>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</si>
  <si>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</si>
  <si>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</si>
  <si>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</si>
  <si>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</si>
  <si>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</si>
  <si>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</si>
  <si>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</si>
  <si>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</si>
  <si>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</si>
  <si>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</si>
  <si>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</si>
  <si>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</si>
  <si>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</si>
  <si>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</si>
  <si>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</si>
  <si>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</si>
  <si>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</si>
  <si>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</si>
  <si>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</si>
  <si>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</si>
  <si>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</si>
  <si>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</si>
  <si>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</si>
  <si>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</si>
  <si>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</si>
  <si>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</si>
  <si>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</si>
  <si>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</si>
  <si>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</si>
  <si>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</si>
  <si>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</si>
  <si>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</si>
  <si>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</si>
  <si>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</si>
  <si>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</si>
  <si>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</si>
  <si>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</si>
  <si>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</si>
  <si>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</si>
  <si>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</si>
  <si>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</si>
  <si>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</si>
  <si>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</si>
  <si>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</si>
  <si>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</si>
  <si>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</si>
  <si>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</si>
  <si>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</si>
  <si>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</si>
  <si>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</si>
  <si>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</si>
  <si>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</si>
  <si>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</si>
  <si>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</si>
  <si>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</si>
  <si>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</si>
  <si>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</si>
  <si>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</si>
  <si>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</si>
  <si>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</si>
  <si>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</si>
  <si>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</si>
  <si>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</si>
  <si>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</si>
  <si>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</si>
  <si>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</si>
  <si>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</si>
  <si>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</si>
  <si>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</si>
  <si>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</si>
  <si>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</si>
  <si>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</si>
  <si>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</si>
  <si>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</si>
  <si>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</si>
  <si>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</si>
  <si>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</si>
  <si>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</si>
  <si>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</si>
  <si>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</si>
  <si>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</si>
  <si>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</si>
  <si>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</si>
  <si>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</si>
  <si>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</si>
  <si>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</si>
  <si>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</si>
  <si>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</si>
  <si>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</si>
  <si>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</si>
  <si>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</si>
  <si>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</si>
  <si>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</si>
  <si>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</si>
  <si>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</si>
  <si>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</si>
  <si>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</si>
  <si>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</si>
  <si>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</si>
  <si>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</si>
  <si>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</si>
  <si>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</si>
  <si>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</si>
  <si>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</si>
  <si>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</si>
  <si>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</si>
  <si>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</si>
  <si>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</si>
  <si>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</si>
  <si>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</si>
  <si>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</si>
  <si>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</si>
  <si>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</si>
  <si>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</si>
  <si>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</si>
  <si>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</si>
  <si>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</si>
  <si>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</si>
  <si>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</si>
  <si>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</si>
  <si>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</si>
  <si>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</si>
  <si>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</si>
  <si>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</si>
  <si>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</si>
  <si>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</si>
  <si>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</si>
  <si>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</si>
  <si>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</si>
  <si>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</si>
  <si>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</si>
  <si>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</si>
  <si>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</si>
  <si>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</si>
  <si>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</si>
  <si>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</si>
  <si>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</si>
  <si>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</si>
  <si>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</si>
  <si>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</si>
  <si>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</si>
  <si>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</si>
  <si>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</si>
  <si>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</si>
  <si>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</si>
  <si>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</si>
  <si>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</si>
  <si>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</si>
  <si>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</si>
  <si>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</si>
  <si>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</si>
  <si>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</si>
  <si>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</si>
  <si>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</si>
  <si>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</si>
  <si>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</si>
  <si>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</si>
  <si>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</si>
  <si>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</si>
  <si>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</si>
  <si>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</si>
  <si>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</si>
  <si>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</si>
  <si>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</si>
  <si>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</si>
  <si>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</si>
  <si>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</si>
  <si>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</si>
  <si>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</si>
  <si>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</si>
  <si>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</si>
  <si>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</si>
  <si>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</si>
  <si>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</si>
  <si>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</si>
  <si>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</si>
  <si>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</si>
  <si>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</si>
  <si>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</si>
  <si>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</si>
  <si>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</si>
  <si>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</si>
  <si>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</si>
  <si>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</si>
  <si>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</si>
  <si>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</si>
  <si>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</si>
  <si>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</si>
  <si>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</si>
  <si>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</si>
  <si>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</si>
  <si>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</si>
  <si>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</si>
  <si>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</si>
  <si>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</si>
  <si>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</si>
  <si>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</si>
  <si>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</si>
  <si>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</si>
  <si>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</si>
  <si>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</si>
  <si>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</si>
  <si>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</si>
  <si>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</si>
  <si>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</si>
  <si>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</si>
  <si>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</si>
  <si>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</si>
  <si>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</si>
  <si>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</si>
  <si>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</si>
  <si>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</si>
  <si>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</si>
  <si>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</si>
  <si>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</si>
  <si>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</si>
  <si>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</si>
  <si>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</si>
  <si>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</si>
  <si>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</si>
  <si>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</si>
  <si>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</si>
  <si>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</si>
  <si>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</si>
  <si>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</si>
  <si>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</si>
  <si>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</si>
  <si>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</si>
  <si>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</si>
  <si>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</si>
  <si>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</si>
  <si>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</si>
  <si>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</si>
  <si>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</si>
  <si>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</si>
  <si>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</si>
  <si>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</si>
  <si>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</si>
  <si>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</si>
  <si>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</si>
  <si>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</si>
  <si>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</si>
  <si>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</si>
  <si>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</si>
  <si>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</si>
  <si>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</si>
  <si>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</si>
  <si>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</si>
  <si>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</si>
  <si>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</si>
  <si>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</si>
  <si>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</si>
  <si>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</si>
  <si>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</si>
  <si>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</si>
  <si>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</si>
  <si>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</si>
  <si>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</si>
  <si>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</si>
  <si>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</si>
  <si>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</si>
  <si>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</si>
  <si>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</si>
  <si>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</si>
  <si>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</si>
  <si>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</si>
  <si>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</si>
  <si>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</si>
  <si>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</si>
  <si>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</si>
  <si>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</si>
  <si>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</si>
  <si>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</si>
  <si>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</si>
  <si>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</si>
  <si>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</si>
  <si>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</si>
  <si>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</si>
  <si>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</si>
  <si>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</si>
  <si>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</si>
  <si>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</si>
  <si>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</si>
  <si>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</si>
  <si>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</si>
  <si>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</si>
  <si>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</si>
  <si>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</si>
  <si>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</si>
  <si>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</si>
  <si>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</si>
  <si>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</si>
  <si>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</si>
  <si>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</si>
  <si>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</si>
  <si>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</si>
  <si>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</si>
  <si>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</si>
  <si>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</si>
  <si>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</si>
  <si>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</si>
  <si>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</si>
  <si>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</si>
  <si>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</si>
  <si>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</si>
  <si>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</si>
  <si>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</si>
  <si>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</si>
  <si>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</si>
  <si>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</si>
  <si>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</si>
  <si>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</si>
  <si>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</si>
  <si>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</si>
  <si>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</si>
  <si>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</si>
  <si>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</si>
  <si>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</si>
  <si>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</si>
  <si>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</si>
  <si>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</si>
  <si>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</si>
  <si>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</si>
  <si>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</si>
  <si>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</si>
  <si>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</si>
  <si>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</si>
  <si>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</si>
  <si>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</si>
  <si>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</si>
  <si>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</si>
  <si>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</si>
  <si>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</si>
  <si>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</si>
  <si>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</si>
  <si>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</si>
  <si>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</si>
  <si>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</si>
  <si>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</si>
  <si>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</si>
  <si>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</si>
  <si>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</si>
  <si>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</si>
  <si>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</si>
  <si>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</si>
  <si>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</si>
  <si>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</si>
  <si>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</si>
  <si>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</si>
  <si>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</si>
  <si>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</si>
  <si>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</si>
  <si>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</si>
  <si>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</si>
  <si>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</si>
  <si>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</si>
  <si>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</si>
  <si>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</si>
  <si>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</si>
  <si>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</si>
  <si>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</si>
  <si>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</si>
  <si>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</si>
  <si>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</si>
  <si>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</si>
  <si>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</si>
  <si>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</si>
  <si>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</si>
  <si>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</si>
  <si>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</si>
  <si>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</si>
  <si>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</si>
  <si>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</si>
  <si>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</si>
  <si>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</si>
  <si>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</si>
  <si>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</si>
  <si>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</si>
  <si>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</si>
  <si>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</si>
  <si>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</si>
  <si>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</si>
  <si>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</si>
  <si>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</si>
  <si>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</si>
  <si>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</si>
  <si>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</si>
  <si>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</si>
  <si>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</si>
  <si>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</si>
  <si>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</si>
  <si>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</si>
  <si>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</si>
  <si>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</si>
  <si>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</si>
  <si>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</si>
  <si>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</si>
  <si>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</si>
  <si>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</si>
  <si>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</si>
  <si>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</si>
  <si>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</si>
  <si>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</si>
  <si>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</si>
  <si>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</si>
  <si>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</si>
  <si>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</si>
  <si>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</si>
  <si>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</si>
  <si>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</si>
  <si>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</si>
  <si>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</si>
  <si>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</si>
  <si>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</si>
  <si>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</si>
  <si>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</si>
  <si>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</si>
  <si>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</si>
  <si>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</si>
  <si>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</si>
  <si>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</si>
  <si>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</si>
  <si>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</si>
  <si>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</si>
  <si>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</si>
  <si>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</si>
  <si>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</si>
  <si>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</si>
  <si>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</si>
  <si>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</si>
  <si>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</si>
  <si>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</si>
  <si>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</si>
  <si>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</si>
  <si>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</si>
  <si>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</si>
  <si>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</si>
  <si>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</si>
  <si>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</si>
  <si>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</si>
  <si>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</si>
  <si>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</si>
  <si>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</si>
  <si>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</si>
  <si>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</si>
  <si>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</si>
  <si>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</si>
  <si>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</si>
  <si>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</si>
  <si>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</si>
  <si>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</si>
  <si>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</si>
  <si>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</si>
  <si>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</si>
  <si>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</si>
  <si>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</si>
  <si>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</si>
  <si>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</si>
  <si>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</si>
  <si>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</si>
  <si>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</si>
  <si>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</si>
  <si>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</si>
  <si>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</si>
  <si>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</si>
  <si>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</si>
  <si>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</si>
  <si>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</si>
  <si>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</si>
  <si>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</si>
  <si>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</si>
  <si>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</si>
  <si>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</si>
  <si>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</si>
  <si>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</si>
  <si>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</si>
  <si>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</si>
  <si>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</si>
  <si>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</si>
  <si>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</si>
  <si>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</si>
  <si>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</si>
  <si>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</si>
  <si>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</si>
  <si>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</si>
  <si>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</si>
  <si>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</si>
  <si>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</si>
  <si>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</si>
  <si>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</si>
  <si>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</si>
  <si>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</si>
  <si>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</si>
  <si>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</si>
  <si>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</si>
  <si>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</si>
  <si>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</si>
  <si>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</si>
  <si>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</si>
  <si>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</si>
  <si>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</si>
  <si>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</si>
  <si>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</si>
  <si>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</si>
  <si>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</si>
  <si>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</si>
  <si>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</si>
  <si>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</si>
  <si>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</si>
  <si>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</si>
  <si>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</si>
  <si>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</si>
  <si>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</si>
  <si>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</si>
  <si>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</si>
  <si>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</si>
  <si>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</si>
  <si>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</si>
  <si>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</si>
  <si>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</si>
  <si>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</si>
  <si>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</si>
  <si>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</si>
  <si>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</si>
  <si>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</si>
  <si>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</si>
  <si>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</si>
  <si>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</si>
  <si>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</si>
  <si>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</si>
  <si>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</si>
  <si>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</si>
  <si>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</si>
  <si>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</si>
  <si>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</si>
  <si>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</si>
  <si>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</si>
  <si>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</si>
  <si>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</si>
  <si>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</si>
  <si>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</si>
  <si>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</si>
  <si>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</si>
  <si>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</si>
  <si>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</si>
  <si>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</si>
  <si>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</si>
  <si>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</si>
  <si>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</si>
  <si>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</si>
  <si>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</si>
  <si>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</si>
  <si>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</si>
  <si>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</si>
  <si>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</si>
  <si>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</si>
  <si>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</si>
  <si>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</si>
  <si>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</si>
  <si>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</si>
  <si>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</si>
  <si>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</si>
  <si>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</si>
  <si>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</si>
  <si>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</si>
  <si>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</si>
  <si>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</si>
  <si>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</si>
  <si>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</si>
  <si>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</si>
  <si>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</si>
  <si>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</si>
  <si>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</si>
  <si>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</si>
  <si>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</si>
  <si>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</si>
  <si>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</si>
  <si>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</si>
  <si>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</si>
  <si>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</si>
  <si>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</si>
  <si>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</si>
  <si>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</si>
  <si>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</si>
  <si>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</si>
  <si>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</si>
  <si>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</si>
  <si>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</si>
  <si>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</si>
  <si>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</si>
  <si>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</si>
  <si>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</si>
  <si>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</si>
  <si>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</si>
  <si>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</si>
  <si>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</si>
  <si>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</si>
  <si>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</si>
  <si>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</si>
  <si>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</si>
  <si>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</si>
  <si>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</si>
  <si>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</si>
  <si>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</si>
  <si>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</si>
  <si>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</si>
  <si>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</si>
  <si>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</si>
  <si>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</si>
  <si>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</si>
  <si>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</si>
  <si>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</si>
  <si>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</si>
  <si>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</si>
  <si>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</si>
  <si>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</si>
  <si>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</si>
  <si>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</si>
  <si>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</si>
  <si>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</si>
  <si>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</si>
  <si>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</si>
  <si>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</si>
  <si>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</si>
  <si>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</si>
  <si>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</si>
  <si>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</si>
  <si>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</si>
  <si>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</si>
  <si>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</si>
  <si>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</si>
  <si>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</si>
  <si>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</si>
  <si>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</si>
  <si>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</si>
  <si>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</si>
  <si>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</si>
  <si>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</si>
  <si>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</si>
  <si>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</si>
  <si>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</si>
  <si>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</si>
  <si>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</si>
  <si>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</si>
  <si>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</si>
  <si>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</si>
  <si>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</si>
  <si>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</si>
  <si>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</si>
  <si>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</si>
  <si>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</si>
  <si>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</si>
  <si>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</si>
  <si>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</si>
  <si>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</si>
  <si>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</si>
  <si>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</si>
  <si>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</si>
  <si>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</si>
  <si>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</si>
  <si>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</si>
  <si>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</si>
  <si>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</si>
  <si>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</si>
  <si>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</si>
  <si>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</si>
  <si>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</si>
  <si>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</si>
  <si>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</si>
  <si>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</si>
  <si>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</si>
  <si>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</si>
  <si>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</si>
  <si>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</si>
  <si>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</si>
  <si>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</si>
  <si>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</si>
  <si>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</si>
  <si>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</si>
  <si>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</si>
  <si>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</si>
  <si>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</si>
  <si>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</si>
  <si>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</si>
  <si>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</si>
  <si>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</si>
  <si>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</si>
  <si>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</si>
  <si>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</si>
  <si>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</si>
  <si>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</si>
  <si>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</si>
  <si>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</si>
  <si>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</si>
  <si>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</si>
  <si>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</si>
  <si>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</si>
  <si>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</si>
  <si>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</si>
  <si>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</si>
  <si>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</si>
  <si>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</si>
  <si>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</si>
  <si>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</si>
  <si>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</si>
  <si>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</si>
  <si>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</si>
  <si>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</si>
  <si>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</si>
  <si>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</si>
  <si>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</si>
  <si>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</si>
  <si>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</si>
  <si>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</si>
  <si>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</si>
  <si>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</si>
  <si>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</si>
  <si>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</si>
  <si>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</si>
  <si>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</si>
  <si>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</si>
  <si>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</si>
  <si>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</si>
  <si>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</si>
  <si>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</si>
  <si>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</si>
  <si>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</si>
  <si>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</si>
  <si>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</si>
  <si>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</si>
  <si>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</si>
  <si>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</si>
  <si>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</si>
  <si>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</si>
  <si>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</si>
  <si>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</si>
  <si>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</si>
  <si>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</si>
  <si>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</si>
  <si>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</si>
  <si>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</si>
  <si>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</si>
  <si>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</si>
  <si>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</si>
  <si>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</si>
  <si>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</si>
  <si>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</si>
  <si>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</si>
  <si>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</si>
  <si>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</si>
  <si>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</si>
  <si>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</si>
  <si>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</si>
  <si>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</si>
  <si>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</si>
  <si>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</si>
  <si>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</si>
  <si>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</si>
  <si>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</si>
  <si>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</si>
  <si>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</si>
  <si>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</si>
  <si>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</si>
  <si>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</si>
  <si>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</si>
  <si>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</si>
  <si>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</si>
  <si>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</si>
  <si>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</si>
  <si>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</si>
  <si>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</si>
  <si>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</si>
  <si>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</si>
  <si>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</si>
  <si>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</si>
  <si>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</si>
  <si>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</si>
  <si>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</si>
  <si>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</si>
  <si>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</si>
  <si>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</si>
  <si>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</si>
  <si>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</si>
  <si>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</si>
  <si>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</si>
  <si>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</si>
  <si>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</si>
  <si>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</si>
  <si>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</si>
  <si>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</si>
  <si>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</si>
  <si>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</si>
  <si>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</si>
  <si>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</si>
  <si>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</si>
  <si>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</si>
  <si>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</si>
  <si>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</si>
  <si>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</si>
  <si>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</si>
  <si>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</si>
  <si>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</si>
  <si>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</si>
  <si>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</si>
  <si>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</si>
  <si>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</si>
  <si>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</si>
  <si>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</si>
  <si>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</si>
  <si>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</si>
  <si>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</si>
  <si>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</si>
  <si>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</si>
  <si>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</si>
  <si>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</si>
  <si>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</si>
  <si>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</si>
  <si>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</si>
  <si>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</si>
  <si>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</si>
  <si>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</si>
  <si>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</si>
  <si>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</si>
  <si>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</si>
  <si>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</si>
  <si>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</si>
  <si>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</si>
  <si>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</si>
  <si>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</si>
  <si>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</si>
  <si>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</si>
  <si>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</si>
  <si>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</si>
  <si>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</si>
  <si>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</si>
  <si>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</si>
  <si>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</si>
  <si>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</si>
  <si>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</si>
  <si>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</si>
  <si>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</si>
  <si>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</si>
  <si>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</si>
  <si>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</si>
  <si>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</si>
  <si>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</si>
  <si>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</si>
  <si>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</si>
  <si>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</si>
  <si>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</si>
  <si>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</si>
  <si>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</si>
  <si>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</si>
  <si>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</si>
  <si>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</si>
  <si>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</si>
  <si>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</si>
  <si>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</si>
  <si>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</si>
  <si>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</si>
  <si>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</si>
  <si>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</si>
  <si>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</si>
  <si>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</si>
  <si>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</si>
  <si>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</si>
  <si>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</si>
  <si>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</si>
  <si>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</si>
  <si>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</si>
  <si>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</si>
  <si>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</si>
  <si>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</si>
  <si>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</si>
  <si>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</si>
  <si>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</si>
  <si>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</si>
  <si>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</si>
  <si>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</si>
  <si>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</si>
  <si>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</si>
  <si>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</si>
  <si>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</si>
  <si>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</si>
  <si>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</si>
  <si>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</si>
  <si>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</si>
  <si>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</si>
  <si>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</si>
  <si>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</si>
  <si>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</si>
  <si>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</si>
  <si>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</si>
  <si>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</si>
  <si>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</si>
  <si>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</si>
  <si>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</si>
  <si>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</si>
  <si>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</si>
  <si>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</si>
  <si>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</si>
  <si>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</si>
  <si>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</si>
  <si>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</si>
  <si>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</si>
  <si>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</si>
  <si>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</si>
  <si>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</si>
  <si>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</si>
  <si>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</si>
  <si>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</si>
  <si>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</si>
  <si>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</si>
  <si>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</si>
  <si>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</si>
  <si>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</si>
  <si>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</si>
  <si>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</si>
  <si>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</si>
  <si>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</si>
  <si>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</si>
  <si>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</si>
  <si>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</si>
  <si>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</si>
  <si>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</si>
  <si>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</si>
  <si>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</si>
  <si>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</si>
  <si>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</si>
  <si>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</si>
  <si>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</si>
  <si>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</si>
  <si>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</si>
  <si>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</si>
  <si>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</si>
  <si>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</si>
  <si>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</si>
  <si>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</si>
  <si>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</si>
  <si>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</si>
  <si>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</si>
  <si>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</si>
  <si>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</si>
  <si>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</si>
  <si>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</si>
  <si>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</si>
  <si>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</si>
  <si>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</si>
  <si>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</si>
  <si>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</si>
  <si>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</si>
  <si>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</si>
  <si>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</si>
  <si>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</si>
  <si>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</si>
  <si>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</si>
  <si>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</si>
  <si>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</si>
  <si>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</si>
  <si>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</si>
  <si>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</si>
  <si>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</si>
  <si>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</si>
  <si>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</si>
  <si>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</si>
  <si>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</si>
  <si>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</si>
  <si>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</si>
  <si>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</si>
  <si>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</si>
  <si>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</si>
  <si>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</si>
  <si>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</si>
  <si>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</si>
  <si>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</si>
  <si>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</si>
  <si>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</si>
  <si>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</si>
  <si>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</si>
  <si>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</si>
  <si>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</si>
  <si>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</si>
  <si>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</si>
  <si>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</si>
  <si>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</si>
  <si>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</si>
  <si>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</si>
  <si>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</si>
  <si>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</si>
  <si>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</si>
  <si>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</si>
  <si>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</si>
  <si>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</si>
  <si>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</si>
  <si>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</si>
  <si>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</si>
  <si>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</si>
  <si>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</si>
  <si>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</si>
  <si>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</si>
  <si>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</si>
  <si>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</si>
  <si>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</si>
  <si>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</si>
  <si>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</si>
  <si>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</si>
  <si>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</si>
  <si>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</si>
  <si>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</si>
  <si>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</si>
  <si>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</si>
  <si>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</si>
  <si>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</si>
  <si>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</si>
  <si>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</si>
  <si>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</si>
  <si>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</si>
  <si>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</si>
  <si>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</si>
  <si>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</si>
  <si>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</si>
  <si>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</si>
  <si>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</si>
  <si>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</si>
  <si>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</si>
  <si>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</si>
  <si>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</si>
  <si>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</si>
  <si>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</si>
  <si>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</si>
  <si>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</si>
  <si>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</si>
  <si>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</si>
  <si>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</si>
  <si>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</si>
  <si>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</si>
  <si>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</si>
  <si>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</si>
  <si>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</si>
  <si>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</si>
  <si>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</si>
  <si>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</si>
  <si>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</si>
  <si>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</si>
  <si>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</si>
  <si>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</si>
  <si>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</si>
  <si>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</si>
  <si>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</si>
  <si>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</si>
  <si>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</si>
  <si>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</si>
  <si>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</si>
  <si>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</si>
  <si>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</si>
  <si>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</si>
  <si>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</si>
  <si>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</si>
  <si>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</si>
  <si>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</si>
  <si>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</si>
  <si>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</si>
  <si>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</si>
  <si>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</si>
  <si>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</si>
  <si>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</si>
  <si>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</si>
  <si>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</si>
  <si>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</si>
  <si>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</si>
  <si>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</si>
  <si>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</si>
  <si>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</si>
  <si>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</si>
  <si>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</si>
  <si>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</si>
  <si>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</si>
  <si>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</si>
  <si>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</si>
  <si>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</si>
  <si>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</si>
  <si>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</si>
  <si>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</si>
  <si>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</si>
  <si>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</si>
  <si>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</si>
  <si>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</si>
  <si>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</si>
  <si>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</si>
  <si>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</si>
  <si>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</si>
  <si>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</si>
  <si>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</si>
  <si>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</si>
  <si>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</si>
  <si>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</si>
  <si>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</si>
  <si>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</si>
  <si>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</si>
  <si>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</si>
  <si>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</si>
  <si>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</si>
  <si>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</si>
  <si>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</si>
  <si>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</si>
  <si>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</si>
  <si>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</si>
  <si>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</si>
  <si>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</si>
  <si>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</si>
  <si>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</si>
  <si>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</si>
  <si>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</si>
  <si>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</si>
  <si>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</si>
  <si>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</si>
  <si>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</si>
  <si>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</si>
  <si>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</si>
  <si>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</si>
  <si>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</si>
  <si>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</si>
  <si>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</si>
  <si>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</si>
  <si>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</si>
  <si>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</si>
  <si>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</si>
  <si>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</si>
  <si>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</si>
  <si>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</si>
  <si>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</si>
  <si>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</si>
  <si>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</si>
  <si>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</si>
  <si>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</si>
  <si>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</si>
  <si>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</si>
  <si>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</si>
  <si>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</si>
  <si>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</si>
  <si>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</si>
  <si>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</si>
  <si>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</si>
  <si>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</si>
  <si>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</si>
  <si>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</si>
  <si>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</si>
  <si>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</si>
  <si>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</si>
  <si>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</si>
  <si>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</si>
  <si>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</si>
  <si>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</si>
  <si>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</si>
  <si>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</si>
  <si>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</si>
  <si>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</si>
  <si>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</si>
  <si>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</si>
  <si>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</si>
  <si>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</si>
  <si>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</si>
  <si>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</si>
  <si>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</si>
  <si>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</si>
  <si>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</si>
  <si>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</si>
  <si>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</si>
  <si>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</si>
  <si>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</si>
  <si>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</si>
  <si>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</si>
  <si>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</si>
  <si>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</si>
  <si>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</si>
  <si>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</si>
  <si>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</si>
  <si>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</si>
  <si>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</si>
  <si>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</si>
  <si>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</si>
  <si>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</si>
  <si>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</si>
  <si>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</si>
  <si>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</si>
  <si>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</si>
  <si>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</si>
  <si>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</si>
  <si>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</si>
  <si>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</si>
  <si>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</si>
  <si>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</si>
  <si>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</si>
  <si>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</si>
  <si>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</si>
  <si>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</si>
  <si>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</si>
  <si>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</si>
  <si>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</si>
  <si>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</si>
  <si>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</si>
  <si>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</si>
  <si>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</si>
  <si>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</si>
  <si>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</si>
  <si>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</si>
  <si>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</si>
  <si>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</si>
  <si>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</si>
  <si>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</si>
  <si>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</si>
  <si>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</si>
  <si>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</si>
  <si>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</si>
  <si>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</si>
  <si>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</si>
  <si>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</si>
  <si>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</si>
  <si>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</si>
  <si>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</si>
  <si>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</si>
  <si>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</si>
  <si>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</si>
  <si>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</si>
  <si>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</si>
  <si>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</si>
  <si>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</si>
  <si>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</si>
  <si>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</si>
  <si>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</si>
  <si>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</si>
  <si>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</si>
  <si>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</si>
  <si>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</si>
  <si>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</si>
  <si>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</si>
  <si>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</si>
  <si>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</si>
  <si>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</si>
  <si>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</si>
  <si>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</si>
  <si>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</si>
  <si>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</si>
  <si>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</si>
  <si>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</si>
  <si>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</si>
  <si>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</si>
  <si>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</si>
  <si>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</si>
  <si>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</si>
  <si>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</si>
  <si>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</si>
  <si>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</si>
  <si>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</si>
  <si>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</si>
  <si>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</si>
  <si>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</si>
  <si>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</si>
  <si>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</si>
  <si>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</si>
  <si>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</si>
  <si>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</si>
  <si>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</si>
  <si>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</si>
  <si>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</si>
  <si>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</si>
  <si>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</si>
  <si>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</si>
  <si>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</si>
  <si>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</si>
  <si>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</si>
  <si>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</si>
  <si>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</si>
  <si>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</si>
  <si>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</si>
  <si>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</si>
  <si>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</si>
  <si>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</si>
  <si>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</si>
  <si>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</si>
  <si>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</si>
  <si>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</si>
  <si>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</si>
  <si>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</si>
  <si>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</si>
  <si>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</si>
  <si>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</si>
  <si>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</si>
  <si>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</si>
  <si>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</si>
  <si>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</si>
  <si>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</si>
  <si>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</si>
  <si>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</si>
  <si>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</si>
  <si>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</si>
  <si>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</si>
  <si>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</si>
  <si>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</si>
  <si>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</si>
  <si>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</si>
  <si>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</si>
  <si>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</si>
  <si>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</si>
  <si>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</si>
  <si>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</si>
  <si>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</si>
  <si>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</si>
  <si>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</si>
  <si>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</si>
  <si>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</si>
  <si>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</si>
  <si>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</si>
  <si>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</si>
  <si>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</si>
  <si>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</si>
  <si>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</si>
  <si>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</si>
  <si>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</si>
  <si>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</si>
  <si>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</si>
  <si>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</si>
  <si>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</si>
  <si>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</si>
  <si>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</si>
  <si>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</si>
  <si>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</si>
  <si>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</si>
  <si>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</si>
  <si>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</si>
  <si>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</si>
  <si>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</si>
  <si>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</si>
  <si>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</si>
  <si>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</si>
  <si>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</si>
  <si>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</si>
  <si>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</si>
  <si>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</si>
  <si>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</si>
  <si>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</si>
  <si>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</si>
  <si>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</si>
  <si>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</si>
  <si>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</si>
  <si>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</si>
  <si>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</si>
  <si>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</si>
  <si>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</si>
  <si>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</si>
  <si>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</si>
  <si>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</si>
  <si>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</si>
  <si>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</si>
  <si>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</si>
  <si>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</si>
  <si>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</si>
  <si>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</si>
  <si>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</si>
  <si>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</si>
  <si>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</si>
  <si>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</si>
  <si>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</si>
  <si>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</si>
  <si>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</si>
  <si>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</si>
  <si>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</si>
  <si>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</si>
  <si>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</si>
  <si>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</si>
  <si>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</si>
  <si>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</si>
  <si>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</si>
  <si>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</si>
  <si>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</si>
  <si>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</si>
  <si>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</si>
  <si>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</si>
  <si>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</si>
  <si>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</si>
  <si>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</si>
  <si>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</si>
  <si>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</si>
  <si>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</si>
  <si>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</si>
  <si>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</si>
  <si>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</si>
  <si>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</si>
  <si>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</si>
  <si>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</si>
  <si>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</si>
  <si>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</si>
  <si>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</si>
  <si>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</si>
  <si>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</si>
  <si>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</si>
  <si>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</si>
  <si>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</si>
  <si>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</si>
  <si>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</si>
  <si>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</si>
  <si>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</si>
  <si>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</si>
  <si>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</si>
  <si>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</si>
  <si>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</si>
  <si>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</si>
  <si>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</si>
  <si>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</si>
  <si>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</si>
  <si>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</si>
  <si>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</si>
  <si>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</si>
  <si>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</si>
  <si>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</si>
  <si>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</si>
  <si>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</si>
  <si>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</si>
  <si>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</si>
  <si>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</si>
  <si>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</si>
  <si>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</si>
  <si>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</si>
  <si>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</si>
  <si>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</si>
  <si>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</si>
  <si>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</si>
  <si>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</si>
  <si>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</si>
  <si>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</si>
  <si>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</si>
  <si>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</si>
  <si>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</si>
  <si>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</si>
  <si>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</si>
  <si>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</si>
  <si>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</si>
  <si>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</si>
  <si>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</si>
  <si>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</si>
  <si>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</si>
  <si>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</si>
  <si>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</si>
  <si>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</si>
  <si>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</si>
  <si>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</si>
  <si>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</si>
  <si>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</si>
  <si>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</si>
  <si>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</si>
  <si>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</si>
  <si>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</si>
  <si>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</si>
  <si>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</si>
  <si>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</si>
  <si>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</si>
  <si>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</si>
  <si>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</si>
  <si>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</si>
  <si>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</si>
  <si>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</si>
  <si>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</si>
  <si>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</si>
  <si>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</si>
  <si>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</si>
  <si>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</si>
  <si>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</si>
  <si>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</si>
  <si>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</si>
  <si>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</si>
  <si>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</si>
  <si>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</si>
  <si>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</si>
  <si>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</si>
  <si>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</si>
  <si>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</si>
  <si>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</si>
  <si>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</si>
  <si>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</si>
  <si>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</si>
  <si>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</si>
  <si>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</si>
  <si>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</si>
  <si>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</si>
  <si>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</si>
  <si>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</si>
  <si>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</si>
  <si>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</si>
  <si>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</si>
  <si>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</si>
  <si>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</si>
  <si>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</si>
  <si>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</si>
  <si>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</si>
  <si>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</si>
  <si>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</si>
  <si>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</si>
  <si>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</si>
  <si>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</si>
  <si>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</si>
  <si>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</si>
  <si>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</si>
  <si>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</si>
  <si>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</si>
  <si>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</si>
  <si>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</si>
  <si>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</si>
  <si>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</si>
  <si>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</si>
  <si>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</si>
  <si>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</si>
  <si>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</si>
  <si>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</si>
  <si>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</si>
  <si>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</si>
  <si>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</si>
  <si>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</si>
  <si>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</si>
  <si>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</si>
  <si>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</si>
  <si>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</si>
  <si>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</si>
  <si>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</si>
  <si>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</si>
  <si>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</si>
  <si>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</si>
  <si>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</si>
  <si>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</si>
  <si>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</si>
  <si>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</si>
  <si>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</si>
  <si>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</si>
  <si>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</si>
  <si>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</si>
  <si>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</si>
  <si>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</si>
  <si>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</si>
  <si>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</si>
  <si>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</si>
  <si>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</si>
  <si>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</si>
  <si>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</si>
  <si>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</si>
  <si>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</si>
  <si>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</si>
  <si>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</si>
  <si>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</si>
  <si>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</si>
  <si>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</si>
  <si>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</si>
  <si>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</si>
  <si>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</si>
  <si>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</si>
  <si>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</si>
  <si>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</si>
  <si>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</si>
  <si>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</si>
  <si>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</si>
  <si>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</si>
  <si>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</si>
  <si>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</si>
  <si>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</si>
  <si>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</si>
  <si>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</si>
  <si>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</si>
  <si>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</si>
  <si>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</si>
  <si>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</si>
  <si>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</si>
  <si>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</si>
  <si>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</si>
  <si>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</si>
  <si>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</si>
  <si>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</si>
  <si>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</si>
  <si>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</si>
  <si>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</si>
  <si>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</si>
  <si>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</si>
  <si>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</si>
  <si>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</si>
  <si>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</si>
  <si>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</si>
  <si>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</si>
  <si>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</si>
  <si>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</si>
  <si>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</si>
  <si>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</si>
  <si>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</si>
  <si>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</si>
  <si>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</si>
  <si>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</si>
  <si>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</si>
  <si>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</si>
  <si>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</si>
  <si>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</si>
  <si>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</si>
  <si>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</si>
  <si>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</si>
  <si>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</si>
  <si>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</si>
  <si>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</si>
  <si>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</si>
  <si>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</si>
  <si>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</si>
  <si>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</si>
  <si>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</si>
  <si>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</si>
  <si>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</si>
  <si>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</si>
  <si>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</si>
  <si>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</si>
  <si>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</si>
  <si>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</si>
  <si>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</si>
  <si>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</si>
  <si>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</si>
  <si>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</si>
  <si>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</si>
  <si>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</si>
  <si>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</si>
  <si>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</si>
  <si>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</si>
  <si>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</si>
  <si>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</si>
  <si>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</si>
  <si>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</si>
  <si>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</si>
  <si>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</si>
  <si>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</si>
  <si>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</si>
  <si>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</si>
  <si>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</si>
  <si>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</si>
  <si>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</si>
  <si>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</si>
  <si>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</si>
  <si>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</si>
  <si>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</si>
  <si>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</si>
  <si>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</si>
  <si>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</si>
  <si>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</si>
  <si>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</si>
  <si>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</si>
  <si>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</si>
  <si>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</si>
  <si>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</si>
  <si>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</si>
  <si>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</si>
  <si>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</si>
  <si>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</si>
  <si>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</si>
  <si>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</si>
  <si>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</si>
  <si>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</si>
  <si>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</si>
  <si>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</si>
  <si>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</si>
  <si>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</si>
  <si>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</si>
  <si>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</si>
  <si>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</si>
  <si>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</si>
  <si>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</si>
  <si>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</si>
  <si>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</si>
  <si>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</si>
  <si>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</si>
  <si>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</si>
  <si>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</si>
  <si>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</si>
  <si>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</si>
  <si>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</si>
  <si>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</si>
  <si>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</si>
  <si>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</si>
  <si>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</si>
  <si>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</si>
  <si>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</si>
  <si>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</si>
  <si>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</si>
  <si>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</si>
  <si>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</si>
  <si>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</si>
  <si>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</si>
  <si>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</si>
  <si>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</si>
  <si>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</si>
  <si>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</si>
  <si>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</si>
  <si>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</si>
  <si>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</si>
  <si>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</si>
  <si>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</si>
  <si>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</si>
  <si>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</si>
  <si>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</si>
  <si>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</si>
  <si>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</si>
  <si>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</si>
  <si>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</si>
  <si>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</si>
  <si>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</si>
  <si>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</si>
  <si>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</si>
  <si>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</si>
  <si>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</si>
  <si>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</si>
  <si>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</si>
  <si>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</si>
  <si>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</si>
  <si>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</si>
  <si>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</si>
  <si>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</si>
  <si>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</si>
  <si>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</si>
  <si>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</si>
  <si>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</si>
  <si>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</si>
  <si>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</si>
  <si>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</si>
  <si>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</si>
  <si>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</si>
  <si>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</si>
  <si>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</si>
  <si>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</si>
  <si>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</si>
  <si>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</si>
  <si>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</si>
  <si>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</si>
  <si>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</si>
  <si>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</si>
  <si>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</si>
  <si>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</si>
  <si>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</si>
  <si>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</si>
  <si>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</si>
  <si>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</si>
  <si>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</si>
  <si>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</si>
  <si>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</si>
  <si>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</si>
  <si>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</si>
  <si>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</si>
  <si>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</si>
  <si>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</si>
  <si>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</si>
  <si>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</si>
  <si>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</si>
  <si>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</si>
  <si>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</si>
  <si>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</si>
  <si>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</si>
  <si>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</si>
  <si>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</si>
  <si>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</si>
  <si>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</si>
  <si>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</si>
  <si>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</si>
  <si>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</si>
  <si>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</si>
  <si>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</si>
  <si>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</si>
  <si>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</si>
  <si>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</si>
  <si>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</si>
  <si>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</si>
  <si>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</si>
  <si>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</si>
  <si>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</si>
  <si>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</si>
  <si>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</si>
  <si>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</si>
  <si>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</si>
  <si>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</si>
  <si>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</si>
  <si>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</si>
  <si>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</si>
  <si>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</si>
  <si>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</si>
  <si>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</si>
  <si>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</si>
  <si>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</si>
  <si>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</si>
  <si>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</si>
  <si>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</si>
  <si>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</si>
  <si>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</si>
  <si>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</si>
  <si>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</si>
  <si>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</si>
  <si>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</si>
  <si>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</si>
  <si>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</si>
  <si>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</si>
  <si>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</si>
  <si>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</si>
  <si>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</si>
  <si>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</si>
  <si>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</si>
  <si>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</si>
  <si>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</si>
  <si>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</si>
  <si>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</si>
  <si>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</si>
  <si>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</si>
  <si>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</si>
  <si>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</si>
  <si>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</si>
  <si>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</si>
  <si>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</si>
  <si>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</si>
  <si>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</si>
  <si>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</si>
  <si>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</si>
  <si>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</si>
  <si>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</si>
  <si>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</si>
  <si>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</si>
  <si>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</si>
  <si>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</si>
  <si>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</si>
  <si>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</si>
  <si>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</si>
  <si>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</si>
  <si>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</si>
  <si>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</si>
  <si>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</si>
  <si>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</si>
  <si>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</si>
  <si>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</si>
  <si>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</si>
  <si>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</si>
  <si>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</si>
  <si>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</si>
  <si>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</si>
  <si>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</si>
  <si>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</si>
  <si>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</si>
  <si>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</si>
  <si>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</si>
  <si>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</si>
  <si>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</si>
  <si>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</si>
  <si>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</si>
  <si>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</si>
  <si>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</si>
  <si>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</si>
  <si>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</si>
  <si>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</si>
  <si>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</si>
  <si>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</si>
  <si>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</si>
  <si>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</si>
  <si>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</si>
  <si>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</si>
  <si>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</si>
  <si>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</si>
  <si>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</si>
  <si>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</si>
  <si>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</si>
  <si>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</si>
  <si>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</si>
  <si>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</si>
  <si>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</si>
  <si>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</si>
  <si>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</si>
  <si>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</si>
  <si>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</si>
  <si>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</si>
  <si>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</si>
  <si>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</si>
  <si>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</si>
  <si>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</si>
  <si>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</si>
  <si>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</si>
  <si>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</si>
  <si>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</si>
  <si>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</si>
  <si>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</si>
  <si>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</si>
  <si>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</si>
  <si>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</si>
  <si>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</si>
  <si>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</si>
  <si>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</si>
  <si>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</si>
  <si>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</si>
  <si>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</si>
  <si>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</si>
  <si>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</si>
  <si>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</si>
  <si>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</si>
  <si>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</si>
  <si>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</si>
  <si>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</si>
  <si>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</si>
  <si>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</si>
  <si>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</si>
  <si>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</si>
  <si>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</si>
  <si>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</si>
  <si>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</si>
  <si>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</si>
  <si>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</si>
  <si>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</si>
  <si>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</si>
  <si>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</si>
  <si>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</si>
  <si>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</si>
  <si>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</si>
  <si>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</si>
  <si>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</si>
  <si>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</si>
  <si>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</si>
  <si>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</si>
  <si>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</si>
  <si>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</si>
  <si>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</si>
  <si>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</si>
  <si>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</si>
  <si>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</si>
  <si>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</si>
  <si>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</si>
  <si>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</si>
  <si>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</si>
  <si>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</si>
  <si>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</si>
  <si>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</si>
  <si>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</si>
  <si>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</si>
  <si>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</si>
  <si>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</si>
  <si>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</si>
  <si>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</si>
  <si>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</si>
  <si>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</si>
  <si>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</si>
  <si>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</si>
  <si>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</si>
  <si>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</si>
  <si>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</si>
  <si>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</si>
  <si>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</si>
  <si>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</si>
  <si>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</si>
  <si>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</si>
  <si>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</si>
  <si>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</si>
  <si>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</si>
  <si>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</si>
  <si>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</si>
  <si>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</si>
  <si>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</si>
  <si>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</si>
  <si>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</si>
  <si>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</si>
  <si>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</si>
  <si>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</si>
  <si>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</si>
  <si>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</si>
  <si>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</si>
  <si>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</si>
  <si>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</si>
  <si>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</si>
  <si>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</si>
  <si>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</si>
  <si>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</si>
  <si>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</si>
  <si>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</si>
  <si>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</si>
  <si>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</si>
  <si>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</si>
  <si>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</si>
  <si>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</si>
  <si>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</si>
  <si>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</si>
  <si>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</si>
  <si>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</si>
  <si>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</si>
  <si>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</si>
  <si>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</si>
  <si>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</si>
  <si>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</si>
  <si>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</si>
  <si>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</si>
  <si>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</si>
  <si>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</si>
  <si>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</si>
  <si>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</si>
  <si>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</si>
  <si>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</si>
  <si>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</si>
  <si>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</si>
  <si>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</si>
  <si>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</si>
  <si>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</si>
  <si>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</si>
  <si>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</si>
  <si>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</si>
  <si>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</si>
  <si>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</si>
  <si>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</si>
  <si>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</si>
  <si>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</si>
  <si>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</si>
  <si>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</si>
  <si>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</si>
  <si>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</si>
  <si>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</si>
  <si>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</si>
  <si>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</si>
  <si>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</si>
  <si>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</si>
  <si>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</si>
  <si>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</si>
  <si>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</si>
  <si>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</si>
  <si>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</si>
  <si>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</si>
  <si>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</si>
  <si>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</si>
  <si>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</si>
  <si>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</si>
  <si>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</si>
  <si>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</si>
  <si>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</si>
  <si>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</si>
  <si>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</si>
  <si>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</si>
  <si>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</si>
  <si>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</si>
  <si>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</si>
  <si>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</si>
  <si>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</si>
  <si>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</si>
  <si>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</si>
  <si>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</si>
  <si>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</si>
  <si>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</si>
  <si>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</si>
  <si>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</si>
  <si>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</si>
  <si>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</si>
  <si>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</si>
  <si>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</si>
  <si>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</si>
  <si>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</si>
  <si>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</si>
  <si>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</si>
  <si>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</si>
  <si>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</si>
  <si>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</si>
  <si>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</si>
  <si>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</si>
  <si>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</si>
  <si>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</si>
  <si>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</si>
  <si>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</si>
  <si>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</si>
  <si>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</si>
  <si>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</si>
  <si>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</si>
  <si>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</si>
  <si>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</si>
  <si>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</si>
  <si>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</si>
  <si>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</si>
  <si>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</si>
  <si>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</si>
  <si>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</si>
  <si>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</si>
  <si>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</si>
  <si>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</si>
  <si>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</si>
  <si>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</si>
  <si>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</si>
  <si>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</si>
  <si>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</si>
  <si>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</si>
  <si>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</si>
  <si>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</si>
  <si>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</si>
  <si>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</si>
  <si>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</si>
  <si>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</si>
  <si>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</si>
  <si>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</si>
  <si>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</si>
  <si>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</si>
  <si>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</si>
  <si>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</si>
  <si>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</si>
  <si>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</si>
  <si>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</si>
  <si>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</si>
  <si>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</si>
  <si>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</si>
  <si>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</si>
  <si>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</si>
  <si>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</si>
  <si>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</si>
  <si>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</si>
  <si>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</si>
  <si>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</si>
  <si>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</si>
  <si>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</si>
  <si>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</si>
  <si>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</si>
  <si>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</si>
  <si>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</si>
  <si>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</si>
  <si>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</si>
  <si>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</si>
  <si>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</si>
  <si>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</si>
  <si>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</si>
  <si>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</si>
  <si>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</si>
  <si>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</si>
  <si>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</si>
  <si>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</si>
  <si>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</si>
  <si>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</si>
  <si>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</si>
  <si>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</si>
  <si>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</si>
  <si>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</si>
  <si>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</si>
  <si>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</si>
  <si>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</si>
  <si>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</si>
  <si>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</si>
  <si>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</si>
  <si>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</si>
  <si>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</si>
  <si>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</si>
  <si>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</si>
  <si>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</si>
  <si>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</si>
  <si>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</si>
  <si>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</si>
  <si>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</si>
  <si>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</si>
  <si>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</si>
  <si>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</si>
  <si>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</si>
  <si>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</si>
  <si>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</si>
  <si>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</si>
  <si>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</si>
  <si>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</si>
  <si>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</si>
  <si>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</si>
  <si>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</si>
  <si>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</si>
  <si>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</si>
  <si>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</si>
  <si>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</si>
  <si>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</si>
  <si>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</si>
  <si>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</si>
  <si>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</si>
  <si>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</si>
  <si>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</si>
  <si>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</si>
  <si>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</si>
  <si>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</si>
  <si>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</si>
  <si>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</si>
  <si>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</si>
  <si>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</si>
  <si>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</si>
  <si>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</si>
  <si>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</si>
  <si>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</si>
  <si>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</si>
  <si>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</si>
  <si>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</si>
  <si>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</si>
  <si>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</si>
  <si>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</si>
  <si>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</si>
  <si>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</si>
  <si>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</si>
  <si>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</si>
  <si>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</si>
  <si>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</si>
  <si>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</si>
  <si>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</si>
  <si>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</si>
  <si>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</si>
  <si>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</si>
  <si>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</si>
  <si>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</si>
  <si>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</si>
  <si>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</si>
  <si>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</si>
  <si>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</si>
  <si>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</si>
  <si>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</si>
  <si>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</si>
  <si>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</si>
  <si>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</si>
  <si>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</si>
  <si>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</si>
  <si>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</si>
  <si>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</si>
  <si>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</si>
  <si>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</si>
  <si>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</si>
  <si>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</si>
  <si>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</si>
  <si>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</si>
  <si>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</si>
  <si>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</si>
  <si>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</si>
  <si>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</si>
  <si>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</si>
  <si>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</si>
  <si>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</si>
  <si>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</si>
  <si>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</si>
  <si>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</si>
  <si>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</si>
  <si>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</si>
  <si>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</si>
  <si>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</si>
  <si>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</si>
  <si>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</si>
  <si>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</si>
  <si>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</si>
  <si>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</si>
  <si>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</si>
  <si>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</si>
  <si>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</si>
  <si>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</si>
  <si>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</si>
  <si>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</si>
  <si>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</si>
  <si>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</si>
  <si>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</si>
  <si>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</si>
  <si>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</si>
  <si>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</si>
  <si>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</si>
  <si>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</si>
  <si>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</si>
  <si>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</si>
  <si>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</si>
  <si>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</si>
  <si>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</si>
  <si>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</si>
  <si>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</si>
  <si>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</si>
  <si>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</si>
  <si>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</si>
  <si>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</si>
  <si>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</si>
  <si>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</si>
  <si>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</si>
  <si>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</si>
  <si>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</si>
  <si>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</si>
  <si>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</si>
  <si>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</si>
  <si>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</si>
  <si>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</si>
  <si>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</si>
  <si>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</si>
  <si>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</si>
  <si>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</si>
  <si>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</si>
  <si>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</si>
  <si>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</si>
  <si>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</si>
  <si>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</si>
  <si>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</si>
  <si>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</si>
  <si>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</si>
  <si>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</si>
  <si>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</si>
  <si>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</si>
  <si>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</si>
  <si>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</si>
  <si>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</si>
  <si>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</si>
  <si>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</si>
  <si>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</si>
  <si>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</si>
  <si>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</si>
  <si>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</si>
  <si>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</si>
  <si>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</si>
  <si>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</si>
  <si>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</si>
  <si>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</si>
  <si>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</si>
  <si>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</si>
  <si>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</si>
  <si>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</si>
  <si>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</si>
  <si>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</si>
  <si>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</si>
  <si>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</si>
  <si>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</si>
  <si>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</si>
  <si>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</si>
  <si>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</si>
  <si>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</si>
  <si>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</si>
  <si>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</si>
  <si>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</si>
  <si>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</si>
  <si>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</si>
  <si>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</si>
  <si>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</si>
  <si>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</si>
  <si>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</si>
  <si>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</si>
  <si>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</si>
  <si>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</si>
  <si>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</si>
  <si>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</si>
  <si>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</si>
  <si>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</si>
  <si>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</si>
  <si>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</si>
  <si>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</si>
  <si>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</si>
  <si>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</si>
  <si>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</si>
  <si>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</si>
  <si>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</si>
  <si>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</si>
  <si>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</si>
  <si>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</si>
  <si>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</si>
  <si>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</si>
  <si>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</si>
  <si>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</si>
  <si>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</si>
  <si>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</si>
  <si>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</si>
  <si>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</si>
  <si>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</si>
  <si>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</si>
  <si>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</si>
  <si>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</si>
  <si>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</si>
  <si>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</si>
  <si>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</si>
  <si>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</si>
  <si>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</si>
  <si>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</si>
  <si>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</si>
  <si>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</si>
  <si>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</si>
  <si>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</si>
  <si>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</si>
  <si>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</si>
  <si>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</si>
  <si>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</si>
  <si>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</si>
  <si>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</si>
  <si>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</si>
  <si>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</si>
  <si>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</si>
  <si>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</si>
  <si>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</si>
  <si>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</si>
  <si>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</si>
  <si>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</si>
  <si>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</si>
  <si>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</si>
  <si>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</si>
  <si>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</si>
  <si>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</si>
  <si>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</si>
  <si>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</si>
  <si>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</si>
  <si>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</si>
  <si>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</si>
  <si>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</si>
  <si>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</si>
  <si>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</si>
  <si>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</si>
  <si>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</si>
  <si>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</si>
  <si>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</si>
  <si>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</si>
  <si>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</si>
  <si>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</si>
  <si>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</si>
  <si>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</si>
  <si>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</si>
  <si>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</si>
  <si>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</si>
  <si>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</si>
  <si>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</si>
  <si>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</si>
  <si>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</si>
  <si>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</si>
  <si>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</si>
  <si>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</si>
  <si>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</si>
  <si>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</si>
  <si>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</si>
  <si>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</si>
  <si>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</si>
  <si>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</si>
  <si>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</si>
  <si>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</si>
  <si>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</si>
  <si>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</si>
  <si>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</si>
  <si>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</si>
  <si>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</si>
  <si>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</si>
  <si>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</si>
  <si>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</si>
  <si>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</si>
  <si>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</si>
  <si>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</si>
  <si>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</si>
  <si>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</si>
  <si>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</si>
  <si>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</si>
  <si>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</si>
  <si>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</si>
  <si>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</si>
  <si>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</si>
  <si>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</si>
  <si>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</si>
  <si>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</si>
  <si>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</si>
  <si>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</si>
  <si>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</si>
  <si>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</si>
  <si>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</si>
  <si>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</si>
  <si>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</si>
  <si>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</si>
  <si>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</si>
  <si>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</si>
  <si>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</si>
  <si>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</si>
  <si>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</si>
  <si>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</si>
  <si>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</si>
  <si>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</si>
  <si>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</si>
  <si>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</si>
  <si>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</si>
  <si>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</si>
  <si>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</si>
  <si>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</si>
  <si>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</si>
  <si>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</si>
  <si>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</si>
  <si>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</si>
  <si>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</si>
  <si>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</si>
  <si>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</si>
  <si>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</si>
  <si>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</si>
  <si>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</si>
  <si>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</si>
  <si>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</si>
  <si>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</si>
  <si>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</si>
  <si>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</si>
  <si>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</si>
  <si>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</si>
  <si>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</si>
  <si>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</si>
  <si>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</si>
  <si>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</si>
  <si>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</si>
  <si>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</si>
  <si>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</si>
  <si>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</si>
  <si>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</si>
  <si>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</si>
  <si>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</si>
  <si>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</si>
  <si>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</si>
  <si>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</si>
  <si>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</si>
  <si>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</si>
  <si>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</si>
  <si>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</si>
  <si>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</si>
  <si>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</si>
  <si>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</si>
  <si>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</si>
  <si>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</si>
  <si>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</si>
  <si>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</si>
  <si>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</si>
  <si>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</si>
  <si>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</si>
  <si>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</si>
  <si>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</si>
  <si>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</si>
  <si>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</si>
  <si>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</si>
  <si>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</si>
  <si>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</si>
  <si>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</si>
  <si>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</si>
  <si>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</si>
  <si>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</si>
  <si>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</si>
  <si>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</si>
  <si>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</si>
  <si>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</si>
  <si>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</si>
  <si>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</si>
  <si>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</si>
  <si>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</si>
  <si>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</si>
  <si>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</si>
  <si>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</si>
  <si>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</si>
  <si>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</si>
  <si>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</si>
  <si>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</si>
  <si>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</si>
  <si>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</si>
  <si>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</si>
  <si>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</si>
  <si>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</si>
  <si>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</si>
  <si>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</si>
  <si>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</si>
  <si>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</si>
  <si>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</si>
  <si>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</si>
  <si>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</si>
  <si>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</si>
  <si>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</si>
  <si>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</si>
  <si>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</si>
  <si>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</si>
  <si>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</si>
  <si>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</si>
  <si>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</si>
  <si>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</si>
  <si>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</si>
  <si>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</si>
  <si>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</si>
  <si>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</si>
  <si>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</si>
  <si>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</si>
  <si>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</si>
  <si>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</si>
  <si>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</si>
  <si>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</si>
  <si>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</si>
  <si>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</si>
  <si>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</si>
  <si>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</si>
  <si>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</si>
  <si>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</si>
  <si>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</si>
  <si>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</si>
  <si>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</si>
  <si>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</si>
  <si>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</si>
  <si>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</si>
  <si>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</si>
  <si>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</si>
  <si>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</si>
  <si>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</si>
  <si>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</si>
  <si>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</si>
  <si>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</si>
  <si>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</si>
  <si>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</si>
  <si>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</si>
  <si>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</si>
  <si>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</si>
  <si>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</si>
  <si>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</si>
  <si>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</si>
  <si>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</si>
  <si>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</si>
  <si>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</si>
  <si>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</si>
  <si>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</si>
  <si>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</si>
  <si>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</si>
  <si>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</si>
  <si>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</si>
  <si>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</si>
  <si>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</si>
  <si>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</si>
  <si>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</si>
  <si>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</si>
  <si>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</si>
  <si>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</si>
  <si>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</si>
  <si>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</si>
  <si>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</si>
  <si>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</si>
  <si>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</si>
  <si>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</si>
  <si>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</si>
  <si>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</si>
  <si>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</si>
  <si>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</si>
  <si>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</si>
  <si>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</si>
  <si>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</si>
  <si>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</si>
  <si>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</si>
  <si>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</si>
  <si>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</si>
  <si>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</si>
  <si>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</si>
  <si>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</si>
  <si>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</si>
  <si>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</si>
  <si>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</si>
  <si>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</si>
  <si>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</si>
  <si>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</si>
  <si>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</si>
  <si>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</si>
  <si>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</si>
  <si>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</si>
  <si>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</si>
  <si>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</si>
  <si>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</si>
  <si>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</si>
  <si>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</si>
  <si>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</si>
  <si>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</si>
  <si>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</si>
  <si>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</si>
  <si>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</si>
  <si>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</si>
  <si>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</si>
  <si>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</si>
  <si>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</si>
  <si>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</si>
  <si>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</si>
  <si>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</si>
  <si>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</si>
  <si>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</si>
  <si>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</si>
  <si>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</si>
  <si>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</si>
  <si>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</si>
  <si>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</si>
  <si>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</si>
  <si>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</si>
  <si>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</si>
  <si>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</si>
  <si>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</si>
  <si>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</si>
  <si>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</si>
  <si>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</si>
  <si>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</si>
  <si>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</si>
  <si>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</si>
  <si>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</si>
  <si>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</si>
  <si>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</si>
  <si>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</si>
  <si>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</si>
  <si>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</si>
  <si>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</si>
  <si>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</si>
  <si>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</si>
  <si>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</si>
  <si>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</si>
  <si>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</si>
  <si>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</si>
  <si>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</si>
  <si>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</si>
  <si>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</si>
  <si>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</si>
  <si>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</si>
  <si>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</si>
  <si>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</si>
  <si>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</si>
  <si>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</si>
  <si>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</si>
  <si>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</si>
  <si>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</si>
  <si>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</si>
  <si>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</si>
  <si>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</si>
  <si>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</si>
  <si>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</si>
  <si>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</si>
  <si>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</si>
  <si>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</si>
  <si>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</si>
  <si>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</si>
  <si>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</si>
  <si>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</si>
  <si>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</si>
  <si>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</si>
  <si>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</si>
  <si>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</si>
  <si>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</si>
  <si>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</si>
  <si>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</si>
  <si>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</si>
  <si>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</si>
  <si>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</si>
  <si>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</si>
  <si>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</si>
  <si>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</si>
  <si>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</si>
  <si>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</si>
  <si>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</si>
  <si>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</si>
  <si>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</si>
  <si>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</si>
  <si>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</si>
  <si>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</si>
  <si>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</si>
  <si>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</si>
  <si>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</si>
  <si>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</si>
  <si>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</si>
  <si>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</si>
  <si>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</si>
  <si>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</si>
  <si>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</si>
  <si>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</si>
  <si>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</si>
  <si>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</si>
  <si>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</si>
  <si>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</si>
  <si>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</si>
  <si>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</si>
  <si>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</si>
  <si>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</si>
  <si>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</si>
  <si>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</si>
  <si>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</si>
  <si>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</si>
  <si>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</si>
  <si>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</si>
  <si>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</si>
  <si>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</si>
  <si>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</si>
  <si>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</si>
  <si>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</si>
  <si>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</si>
  <si>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</si>
  <si>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</si>
  <si>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</si>
  <si>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</si>
  <si>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</si>
  <si>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</si>
  <si>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</si>
  <si>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</si>
  <si>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</si>
  <si>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</si>
  <si>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</si>
  <si>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</si>
  <si>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</si>
  <si>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</si>
  <si>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</si>
  <si>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</si>
  <si>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</si>
  <si>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</si>
  <si>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</si>
  <si>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</si>
  <si>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</si>
  <si>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</si>
  <si>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</si>
  <si>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</si>
  <si>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</si>
  <si>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</si>
  <si>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</si>
  <si>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</si>
  <si>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</si>
  <si>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</si>
  <si>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</si>
  <si>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</si>
  <si>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</si>
  <si>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</si>
  <si>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</si>
  <si>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</si>
  <si>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</si>
  <si>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</si>
  <si>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</si>
  <si>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</si>
  <si>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</si>
  <si>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</si>
  <si>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</si>
  <si>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</si>
  <si>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</si>
  <si>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</si>
  <si>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</si>
  <si>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</si>
  <si>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</si>
  <si>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</si>
  <si>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</si>
  <si>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</si>
  <si>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</si>
  <si>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</si>
  <si>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</si>
  <si>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</si>
  <si>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</si>
  <si>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</si>
  <si>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</si>
  <si>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</si>
  <si>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</si>
  <si>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</si>
  <si>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</si>
  <si>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</si>
  <si>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</si>
  <si>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</si>
  <si>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</si>
  <si>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</si>
  <si>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</si>
  <si>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</si>
  <si>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</si>
  <si>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</si>
  <si>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</si>
  <si>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</si>
  <si>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</si>
  <si>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</si>
  <si>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</si>
  <si>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</si>
  <si>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</si>
  <si>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</si>
  <si>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</si>
  <si>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</si>
  <si>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</si>
  <si>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</si>
  <si>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</si>
  <si>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</si>
  <si>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</si>
  <si>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</si>
  <si>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</si>
  <si>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</si>
  <si>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</si>
  <si>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</si>
  <si>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</si>
  <si>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</si>
  <si>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</si>
  <si>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</si>
  <si>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</si>
  <si>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</si>
  <si>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</si>
  <si>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</si>
  <si>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</si>
  <si>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</si>
  <si>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</si>
  <si>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</si>
  <si>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</si>
  <si>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</si>
  <si>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</si>
  <si>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</si>
  <si>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</si>
  <si>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</si>
  <si>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</si>
  <si>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</si>
  <si>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</si>
  <si>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</si>
  <si>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</si>
  <si>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</si>
  <si>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</si>
  <si>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</si>
  <si>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</si>
  <si>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</si>
  <si>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</si>
  <si>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</si>
  <si>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</si>
  <si>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</si>
  <si>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</si>
  <si>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</si>
  <si>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</si>
  <si>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</si>
  <si>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</si>
  <si>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</si>
  <si>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</si>
  <si>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</si>
  <si>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</si>
  <si>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</si>
  <si>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</si>
  <si>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</si>
  <si>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</si>
  <si>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</si>
  <si>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</si>
  <si>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</si>
  <si>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</si>
  <si>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</si>
  <si>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</si>
  <si>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</si>
  <si>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</si>
  <si>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</si>
  <si>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</si>
  <si>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</si>
  <si>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</si>
  <si>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</si>
  <si>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</si>
  <si>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</si>
  <si>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</si>
  <si>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</si>
  <si>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</si>
  <si>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</si>
  <si>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</si>
  <si>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</si>
  <si>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</si>
  <si>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</si>
  <si>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</si>
  <si>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</si>
  <si>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</si>
  <si>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</si>
  <si>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</si>
  <si>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</si>
  <si>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</si>
  <si>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</si>
  <si>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</si>
  <si>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</si>
  <si>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</si>
  <si>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</si>
  <si>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</si>
  <si>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</si>
  <si>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</si>
  <si>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</si>
  <si>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</si>
  <si>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</si>
  <si>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</si>
  <si>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</si>
  <si>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</si>
  <si>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</si>
  <si>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</si>
  <si>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</si>
  <si>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</si>
  <si>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</si>
  <si>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</si>
  <si>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</si>
  <si>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</si>
  <si>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</si>
  <si>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</si>
  <si>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</si>
  <si>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</si>
  <si>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</si>
  <si>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</si>
  <si>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</si>
  <si>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</si>
  <si>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</si>
  <si>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</si>
  <si>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</si>
  <si>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</si>
  <si>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</si>
  <si>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</si>
  <si>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</si>
  <si>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</si>
  <si>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</si>
  <si>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</si>
  <si>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</si>
  <si>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</si>
  <si>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</si>
  <si>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</si>
  <si>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</si>
  <si>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</si>
  <si>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</si>
  <si>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</si>
  <si>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</si>
  <si>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</si>
  <si>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</si>
  <si>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</si>
  <si>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</si>
  <si>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</si>
  <si>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</si>
  <si>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</si>
  <si>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</si>
  <si>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</si>
  <si>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</si>
  <si>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</si>
  <si>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</si>
  <si>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</si>
  <si>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</si>
  <si>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</si>
  <si>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</si>
  <si>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</si>
  <si>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</si>
  <si>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</si>
  <si>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</si>
  <si>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</si>
  <si>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</si>
  <si>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</si>
  <si>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</si>
  <si>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</si>
  <si>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</si>
  <si>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</si>
  <si>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</si>
  <si>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</si>
  <si>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</si>
  <si>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</si>
  <si>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</si>
  <si>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</si>
  <si>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</si>
  <si>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</si>
  <si>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</si>
  <si>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</si>
  <si>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</si>
  <si>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</si>
  <si>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</si>
  <si>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</si>
  <si>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</si>
  <si>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</si>
  <si>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</si>
  <si>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</si>
  <si>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</si>
  <si>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</si>
  <si>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</si>
  <si>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</si>
  <si>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</si>
  <si>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</si>
  <si>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</si>
  <si>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</si>
  <si>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</si>
  <si>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</si>
  <si>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</si>
  <si>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</si>
  <si>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</si>
  <si>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</si>
  <si>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</si>
  <si>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</si>
  <si>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</si>
  <si>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</si>
  <si>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</si>
  <si>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</si>
  <si>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</si>
  <si>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</si>
  <si>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</si>
  <si>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</si>
  <si>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</si>
  <si>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</si>
  <si>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</si>
  <si>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</si>
  <si>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</si>
  <si>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</si>
  <si>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</si>
  <si>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</si>
  <si>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</si>
  <si>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</si>
  <si>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</si>
  <si>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</si>
  <si>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</si>
  <si>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</si>
  <si>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</si>
  <si>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</si>
  <si>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</si>
  <si>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</si>
  <si>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</si>
  <si>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</si>
  <si>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</si>
  <si>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</si>
  <si>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</si>
  <si>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</si>
  <si>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</si>
  <si>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</si>
  <si>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</si>
  <si>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</si>
  <si>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</si>
  <si>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</si>
  <si>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</si>
  <si>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</si>
  <si>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</si>
  <si>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</si>
  <si>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</si>
  <si>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</si>
  <si>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</si>
  <si>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</si>
  <si>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</si>
  <si>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</si>
  <si>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</si>
  <si>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</si>
  <si>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</si>
  <si>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</si>
  <si>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</si>
  <si>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</si>
  <si>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</si>
  <si>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</si>
  <si>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</si>
  <si>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</si>
  <si>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</si>
  <si>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</si>
  <si>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</si>
  <si>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</si>
  <si>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</si>
  <si>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</si>
  <si>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</si>
  <si>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</si>
  <si>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</si>
  <si>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</si>
  <si>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</si>
  <si>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</si>
  <si>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</si>
  <si>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</si>
  <si>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</si>
  <si>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</si>
  <si>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</si>
  <si>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</si>
  <si>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</si>
  <si>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</si>
  <si>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</si>
  <si>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</si>
  <si>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</si>
  <si>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</si>
  <si>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</si>
  <si>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</si>
  <si>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</si>
  <si>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</si>
  <si>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</si>
  <si>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</si>
  <si>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</si>
  <si>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</si>
  <si>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</si>
  <si>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</si>
  <si>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</si>
  <si>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</si>
  <si>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</si>
  <si>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</si>
  <si>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</si>
  <si>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</si>
  <si>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</si>
  <si>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</si>
  <si>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</si>
  <si>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</si>
  <si>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</si>
  <si>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</si>
  <si>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</si>
  <si>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</si>
  <si>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</si>
  <si>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</si>
  <si>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</si>
  <si>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</si>
  <si>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</si>
  <si>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</si>
  <si>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</si>
  <si>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</si>
  <si>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</si>
  <si>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</si>
  <si>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</si>
  <si>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</si>
  <si>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</si>
  <si>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</si>
  <si>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</si>
  <si>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</si>
  <si>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</si>
  <si>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</si>
  <si>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</si>
  <si>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</si>
  <si>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</si>
  <si>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</si>
  <si>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</si>
  <si>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</si>
  <si>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</si>
  <si>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</si>
  <si>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</si>
  <si>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</si>
  <si>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</si>
  <si>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</si>
  <si>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</si>
  <si>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</si>
  <si>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</si>
  <si>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</si>
  <si>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</si>
  <si>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</si>
  <si>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</si>
  <si>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</si>
  <si>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</si>
  <si>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</si>
  <si>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</si>
  <si>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</si>
  <si>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</si>
  <si>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</si>
  <si>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</si>
  <si>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</si>
  <si>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</si>
  <si>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</si>
  <si>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</si>
  <si>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</si>
  <si>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</si>
  <si>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</si>
  <si>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</si>
  <si>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</si>
  <si>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</si>
  <si>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</si>
  <si>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</si>
  <si>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</si>
  <si>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</si>
  <si>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</si>
  <si>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</si>
  <si>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</si>
  <si>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</si>
  <si>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</si>
  <si>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</si>
  <si>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</si>
  <si>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</si>
  <si>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</si>
  <si>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</si>
  <si>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</si>
  <si>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</si>
  <si>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</si>
  <si>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</si>
  <si>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</si>
  <si>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</si>
  <si>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</si>
  <si>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</si>
  <si>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</si>
  <si>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</si>
  <si>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</si>
  <si>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</si>
  <si>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</si>
  <si>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</si>
  <si>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</si>
  <si>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</si>
  <si>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</si>
  <si>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</si>
  <si>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</si>
  <si>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</si>
  <si>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</si>
  <si>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</si>
  <si>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</si>
  <si>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</si>
  <si>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</si>
  <si>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</si>
  <si>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</si>
  <si>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</si>
  <si>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</si>
  <si>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</si>
  <si>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</si>
  <si>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</si>
  <si>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</si>
  <si>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</si>
  <si>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</si>
  <si>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</si>
  <si>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</si>
  <si>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</si>
  <si>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</si>
  <si>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</si>
  <si>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</si>
  <si>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</si>
  <si>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</si>
  <si>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</si>
  <si>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</si>
  <si>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</si>
  <si>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</si>
  <si>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</si>
  <si>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</si>
  <si>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</si>
  <si>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</si>
  <si>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</si>
  <si>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</si>
  <si>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</si>
  <si>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</si>
  <si>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</si>
  <si>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</si>
  <si>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</si>
  <si>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</si>
  <si>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</si>
  <si>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</si>
  <si>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</si>
  <si>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</si>
  <si>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</si>
  <si>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</si>
  <si>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</si>
  <si>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</si>
  <si>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</si>
  <si>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</si>
  <si>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</si>
  <si>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</si>
  <si>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</si>
  <si>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</si>
  <si>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</si>
  <si>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</si>
  <si>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</si>
  <si>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</si>
  <si>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</si>
  <si>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</si>
  <si>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</si>
  <si>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</si>
  <si>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</si>
  <si>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</si>
  <si>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</si>
  <si>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</si>
  <si>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</si>
  <si>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</si>
  <si>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</si>
  <si>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</si>
  <si>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</si>
  <si>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</si>
  <si>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</si>
  <si>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</si>
  <si>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</si>
  <si>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</si>
  <si>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</si>
  <si>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</si>
  <si>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</si>
  <si>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</si>
  <si>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</si>
  <si>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</si>
  <si>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</si>
  <si>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</si>
  <si>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</si>
  <si>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</si>
  <si>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</si>
  <si>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</si>
  <si>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</si>
  <si>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</si>
  <si>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</si>
  <si>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</si>
  <si>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</si>
  <si>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</si>
  <si>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</si>
  <si>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</si>
  <si>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</si>
  <si>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</si>
  <si>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</si>
  <si>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</si>
  <si>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</si>
  <si>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</si>
  <si>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</si>
  <si>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</si>
  <si>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</si>
  <si>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</si>
  <si>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</si>
  <si>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</si>
  <si>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</si>
  <si>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</si>
  <si>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</si>
  <si>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</si>
  <si>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</si>
  <si>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</si>
  <si>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</si>
  <si>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</si>
  <si>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</si>
  <si>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</si>
  <si>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</si>
  <si>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</si>
  <si>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</si>
  <si>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</si>
  <si>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</si>
  <si>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</si>
  <si>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</si>
  <si>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</si>
  <si>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</si>
  <si>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</si>
  <si>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</si>
  <si>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</si>
  <si>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</si>
  <si>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</si>
  <si>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</si>
  <si>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</si>
  <si>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</si>
  <si>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</si>
  <si>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</si>
  <si>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</si>
  <si>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</si>
  <si>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</si>
  <si>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</si>
  <si>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</si>
  <si>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</si>
  <si>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</si>
  <si>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</si>
  <si>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</si>
  <si>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</si>
  <si>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</si>
  <si>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</si>
  <si>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</si>
  <si>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</si>
  <si>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</si>
  <si>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</si>
  <si>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</si>
  <si>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</si>
  <si>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</si>
  <si>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</si>
  <si>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</si>
  <si>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</si>
  <si>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</si>
  <si>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</si>
  <si>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</si>
  <si>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</si>
  <si>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</si>
  <si>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</si>
  <si>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</si>
  <si>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</si>
  <si>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</si>
  <si>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</si>
  <si>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</si>
  <si>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</si>
  <si>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</si>
  <si>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</si>
  <si>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</si>
  <si>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</si>
  <si>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</si>
  <si>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</si>
  <si>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</si>
  <si>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</si>
  <si>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</si>
  <si>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</si>
  <si>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</si>
  <si>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</si>
  <si>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</si>
  <si>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</si>
  <si>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</si>
  <si>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</si>
  <si>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</si>
  <si>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</si>
  <si>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</si>
  <si>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</si>
  <si>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</si>
  <si>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</si>
  <si>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</si>
  <si>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</si>
  <si>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</si>
  <si>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</si>
  <si>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</si>
  <si>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</si>
  <si>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</si>
  <si>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</si>
  <si>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</si>
  <si>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</si>
  <si>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</si>
  <si>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</si>
  <si>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</si>
  <si>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</si>
  <si>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</si>
  <si>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</si>
  <si>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</si>
  <si>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</si>
  <si>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</si>
  <si>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</si>
  <si>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</si>
  <si>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</si>
  <si>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</si>
  <si>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</si>
  <si>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</si>
  <si>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</si>
  <si>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</si>
  <si>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</si>
  <si>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</si>
  <si>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</si>
  <si>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</si>
  <si>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</si>
  <si>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</si>
  <si>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</si>
  <si>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</si>
  <si>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</si>
  <si>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</si>
  <si>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</si>
  <si>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</si>
  <si>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</si>
  <si>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</si>
  <si>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</si>
  <si>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</si>
  <si>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</si>
  <si>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</si>
  <si>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</si>
  <si>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</si>
  <si>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</si>
  <si>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</si>
  <si>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</si>
  <si>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</si>
  <si>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</si>
  <si>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</si>
  <si>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</si>
  <si>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</si>
  <si>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</si>
  <si>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</si>
  <si>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</si>
  <si>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</si>
  <si>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</si>
  <si>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</si>
  <si>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</si>
  <si>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</si>
  <si>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</si>
  <si>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</si>
  <si>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</si>
  <si>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</si>
  <si>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</si>
  <si>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</si>
  <si>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</si>
  <si>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</si>
  <si>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</si>
  <si>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</si>
  <si>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</si>
  <si>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</si>
  <si>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</si>
  <si>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</si>
  <si>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</si>
  <si>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</si>
  <si>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</si>
  <si>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</si>
  <si>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</si>
  <si>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</si>
  <si>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</si>
  <si>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</si>
  <si>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</si>
  <si>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</si>
  <si>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</si>
  <si>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</si>
  <si>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</si>
  <si>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</si>
  <si>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</si>
  <si>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</si>
  <si>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</si>
  <si>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</si>
  <si>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</si>
  <si>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</si>
  <si>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</si>
  <si>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</si>
  <si>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</si>
  <si>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</si>
  <si>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</si>
  <si>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</si>
  <si>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</si>
  <si>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</si>
  <si>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</si>
  <si>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</si>
  <si>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</si>
  <si>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</si>
  <si>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</si>
  <si>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</si>
  <si>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</si>
  <si>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</si>
  <si>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</si>
  <si>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</si>
  <si>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</si>
  <si>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</si>
  <si>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</si>
  <si>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</si>
  <si>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</si>
  <si>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</si>
  <si>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</si>
  <si>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</si>
  <si>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</si>
  <si>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</si>
  <si>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</si>
  <si>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</si>
  <si>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</si>
  <si>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</si>
  <si>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</si>
  <si>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</si>
  <si>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</si>
  <si>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</si>
  <si>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</si>
  <si>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</si>
  <si>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</si>
  <si>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</si>
  <si>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</si>
  <si>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</si>
  <si>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</si>
  <si>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</si>
  <si>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</si>
  <si>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</si>
  <si>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</si>
  <si>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</si>
  <si>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</si>
  <si>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</si>
  <si>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</si>
  <si>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</si>
  <si>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</si>
  <si>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</si>
  <si>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</si>
  <si>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</si>
  <si>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</si>
  <si>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</si>
  <si>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</si>
  <si>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</si>
  <si>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</si>
  <si>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</si>
  <si>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</si>
  <si>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</si>
  <si>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</si>
  <si>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</si>
  <si>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</si>
  <si>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</si>
  <si>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</si>
  <si>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</si>
  <si>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</si>
  <si>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</si>
  <si>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</si>
  <si>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</si>
  <si>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</si>
  <si>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</si>
  <si>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</si>
  <si>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</si>
  <si>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</si>
  <si>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</si>
  <si>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</si>
  <si>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</si>
  <si>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</si>
  <si>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</si>
  <si>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</si>
  <si>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</si>
  <si>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</si>
  <si>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</si>
  <si>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</si>
  <si>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</si>
  <si>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</si>
  <si>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</si>
  <si>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</si>
  <si>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</si>
  <si>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</si>
  <si>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</si>
  <si>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</si>
  <si>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</si>
  <si>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</si>
  <si>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</si>
  <si>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</si>
  <si>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</si>
  <si>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</si>
  <si>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</si>
  <si>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</si>
  <si>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</si>
  <si>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</si>
  <si>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</si>
  <si>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</si>
  <si>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</si>
  <si>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</si>
  <si>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</si>
  <si>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</si>
  <si>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</si>
  <si>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</si>
  <si>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</si>
  <si>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</si>
  <si>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</si>
  <si>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</si>
  <si>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</si>
  <si>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</si>
  <si>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</si>
  <si>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</si>
  <si>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</si>
  <si>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</si>
  <si>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</si>
  <si>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</si>
  <si>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</si>
  <si>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</si>
  <si>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</si>
  <si>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</si>
  <si>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</si>
  <si>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</si>
  <si>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</si>
  <si>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</si>
  <si>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</si>
  <si>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</si>
  <si>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</si>
  <si>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</si>
  <si>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</si>
  <si>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</si>
  <si>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</si>
  <si>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</si>
  <si>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</si>
  <si>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</si>
  <si>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</si>
  <si>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</si>
  <si>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</si>
  <si>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</si>
  <si>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</si>
  <si>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</si>
  <si>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</si>
  <si>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</si>
  <si>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</si>
  <si>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</si>
  <si>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</si>
  <si>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</si>
  <si>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</si>
  <si>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</si>
  <si>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</si>
  <si>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</si>
  <si>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</si>
  <si>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</si>
  <si>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</si>
  <si>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</si>
  <si>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</si>
  <si>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</si>
  <si>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</si>
  <si>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</si>
  <si>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</si>
  <si>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</si>
  <si>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</si>
  <si>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</si>
  <si>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</si>
  <si>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</si>
  <si>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</si>
  <si>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</si>
  <si>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</si>
  <si>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</si>
  <si>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</si>
  <si>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</si>
  <si>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</si>
  <si>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</si>
  <si>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</si>
  <si>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</si>
  <si>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</si>
  <si>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</si>
  <si>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</si>
  <si>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</si>
  <si>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</si>
  <si>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</si>
  <si>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</si>
  <si>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</si>
  <si>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</si>
  <si>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</si>
  <si>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</si>
  <si>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</si>
  <si>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</si>
  <si>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</si>
  <si>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</si>
  <si>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</si>
  <si>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</si>
  <si>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</si>
  <si>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</si>
  <si>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</si>
  <si>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</si>
  <si>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</si>
  <si>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</si>
  <si>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</si>
  <si>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</si>
  <si>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</si>
  <si>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</si>
  <si>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</si>
  <si>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</si>
  <si>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</si>
  <si>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</si>
  <si>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</si>
  <si>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</si>
  <si>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</si>
  <si>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</si>
  <si>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</si>
  <si>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</si>
  <si>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</si>
  <si>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</si>
  <si>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</si>
  <si>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</si>
  <si>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</si>
  <si>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</si>
  <si>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</si>
  <si>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</si>
  <si>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</si>
  <si>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</si>
  <si>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</si>
  <si>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</si>
  <si>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</si>
  <si>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</si>
  <si>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</si>
  <si>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</si>
  <si>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</si>
  <si>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</si>
  <si>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</si>
  <si>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</si>
  <si>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</si>
  <si>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</si>
  <si>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</si>
  <si>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</si>
  <si>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</si>
  <si>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</si>
  <si>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</si>
  <si>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</si>
  <si>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</si>
  <si>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</si>
  <si>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</si>
  <si>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</si>
  <si>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</si>
  <si>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</si>
  <si>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</si>
  <si>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</si>
  <si>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</si>
  <si>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</si>
  <si>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</si>
  <si>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</si>
  <si>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</si>
  <si>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</si>
  <si>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</si>
  <si>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</si>
  <si>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</si>
  <si>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</si>
  <si>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</si>
  <si>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</si>
  <si>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</si>
  <si>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</si>
  <si>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</si>
  <si>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</si>
  <si>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</si>
  <si>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</si>
  <si>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</si>
  <si>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</si>
  <si>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</si>
  <si>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</si>
  <si>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</si>
  <si>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</si>
  <si>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</si>
  <si>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</si>
  <si>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</si>
  <si>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</si>
  <si>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</si>
  <si>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</si>
  <si>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</si>
  <si>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</si>
  <si>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</si>
  <si>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</si>
  <si>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</si>
  <si>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</si>
  <si>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</si>
  <si>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</si>
  <si>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</si>
  <si>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</si>
  <si>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</si>
  <si>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</si>
  <si>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</si>
  <si>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</si>
  <si>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</si>
  <si>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</si>
  <si>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</si>
  <si>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</si>
  <si>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</si>
  <si>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</si>
  <si>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</si>
  <si>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</si>
  <si>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</si>
  <si>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</si>
  <si>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</si>
  <si>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</si>
  <si>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</si>
  <si>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</si>
  <si>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</si>
  <si>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</si>
  <si>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</si>
  <si>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</si>
  <si>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</si>
  <si>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</si>
  <si>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</si>
  <si>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</si>
  <si>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</si>
  <si>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</si>
  <si>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</si>
  <si>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</si>
  <si>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</si>
  <si>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</si>
  <si>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</si>
  <si>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</si>
  <si>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</si>
  <si>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</si>
  <si>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</si>
  <si>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</si>
  <si>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</si>
  <si>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</si>
  <si>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</si>
  <si>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</si>
  <si>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</si>
  <si>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</si>
  <si>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</si>
  <si>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</si>
  <si>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</si>
  <si>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</si>
  <si>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</si>
  <si>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</si>
  <si>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</si>
  <si>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</si>
  <si>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</si>
  <si>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</si>
  <si>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</si>
  <si>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</si>
  <si>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</si>
  <si>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</si>
  <si>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</si>
  <si>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</si>
  <si>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</si>
  <si>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</si>
  <si>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</si>
  <si>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</si>
  <si>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</si>
  <si>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</si>
  <si>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</si>
  <si>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</si>
  <si>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</si>
  <si>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</si>
  <si>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</si>
  <si>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</si>
  <si>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</si>
  <si>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</si>
  <si>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</si>
  <si>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</si>
  <si>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</si>
  <si>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</si>
  <si>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</si>
  <si>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</si>
  <si>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</si>
  <si>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</si>
  <si>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</si>
  <si>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</si>
  <si>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</si>
  <si>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</si>
  <si>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</si>
  <si>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</si>
  <si>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</si>
  <si>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</si>
  <si>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</si>
  <si>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</si>
  <si>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</si>
  <si>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</si>
  <si>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</si>
  <si>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</si>
  <si>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</si>
  <si>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</si>
  <si>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</si>
  <si>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</si>
  <si>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</si>
  <si>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</si>
  <si>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</si>
  <si>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</si>
  <si>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</si>
  <si>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</si>
  <si>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</si>
  <si>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</si>
  <si>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</si>
  <si>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</si>
  <si>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</si>
  <si>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</si>
  <si>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</si>
  <si>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</si>
  <si>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</si>
  <si>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</si>
  <si>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</si>
  <si>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</si>
  <si>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</si>
  <si>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</si>
  <si>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</si>
  <si>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</si>
  <si>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</si>
  <si>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</si>
  <si>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</si>
  <si>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</si>
  <si>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</si>
  <si>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</si>
  <si>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</si>
  <si>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</si>
  <si>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</si>
  <si>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</si>
  <si>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</si>
  <si>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</si>
  <si>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</si>
  <si>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</si>
  <si>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</si>
  <si>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</si>
  <si>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</si>
  <si>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</si>
  <si>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</si>
  <si>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</si>
  <si>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</si>
  <si>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</si>
  <si>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</si>
  <si>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</si>
  <si>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</si>
  <si>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</si>
  <si>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</si>
  <si>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</si>
  <si>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</si>
  <si>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</si>
  <si>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</si>
  <si>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</si>
  <si>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</si>
  <si>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</si>
  <si>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</si>
  <si>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</si>
  <si>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</si>
  <si>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</si>
  <si>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</si>
  <si>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</si>
  <si>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</si>
  <si>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</si>
  <si>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</si>
  <si>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</si>
  <si>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</si>
  <si>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</si>
  <si>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</si>
  <si>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</si>
  <si>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</si>
  <si>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</si>
  <si>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</si>
  <si>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</si>
  <si>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</si>
  <si>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</si>
  <si>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</si>
  <si>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</si>
  <si>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</si>
  <si>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</si>
  <si>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</si>
  <si>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</si>
  <si>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</si>
  <si>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</si>
  <si>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</si>
  <si>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</si>
  <si>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</si>
  <si>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</si>
  <si>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</si>
  <si>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</si>
  <si>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</si>
  <si>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</si>
  <si>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</si>
  <si>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</si>
  <si>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</si>
  <si>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</si>
  <si>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</si>
  <si>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</si>
  <si>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</si>
  <si>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</si>
  <si>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</si>
  <si>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</si>
  <si>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</si>
  <si>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</si>
  <si>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</si>
  <si>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</si>
  <si>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</si>
  <si>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</si>
  <si>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</si>
  <si>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</si>
  <si>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</si>
  <si>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</si>
  <si>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</si>
  <si>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</si>
  <si>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</si>
  <si>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</si>
  <si>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</si>
  <si>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</si>
  <si>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</si>
  <si>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</si>
  <si>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</si>
  <si>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</si>
  <si>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</si>
  <si>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</si>
  <si>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</si>
  <si>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</si>
  <si>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</si>
  <si>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</si>
  <si>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</si>
  <si>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</si>
  <si>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</si>
  <si>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</si>
  <si>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</si>
  <si>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</si>
  <si>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</si>
  <si>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</si>
  <si>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</si>
  <si>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</si>
  <si>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</si>
  <si>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</si>
  <si>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</si>
  <si>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</si>
  <si>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</si>
  <si>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</si>
  <si>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</si>
  <si>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</si>
  <si>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</si>
  <si>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</si>
  <si>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</si>
  <si>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</si>
  <si>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</si>
  <si>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</si>
  <si>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</si>
  <si>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</si>
  <si>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</si>
  <si>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</si>
  <si>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</si>
  <si>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</si>
  <si>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</si>
  <si>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</si>
  <si>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</si>
  <si>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</si>
  <si>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</si>
  <si>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</si>
  <si>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</si>
  <si>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</si>
  <si>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</si>
  <si>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</si>
  <si>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</si>
  <si>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</si>
  <si>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</si>
  <si>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</si>
  <si>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</si>
  <si>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</si>
  <si>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</si>
  <si>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</si>
  <si>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</si>
  <si>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</si>
  <si>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</si>
  <si>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</si>
  <si>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</si>
  <si>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</si>
  <si>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</si>
  <si>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</si>
  <si>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</si>
  <si>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</si>
  <si>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</si>
  <si>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</si>
  <si>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</si>
  <si>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</si>
  <si>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</si>
  <si>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</si>
  <si>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</si>
  <si>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</si>
  <si>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</si>
  <si>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</si>
  <si>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</si>
  <si>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</si>
  <si>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</si>
  <si>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</si>
  <si>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</si>
  <si>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</si>
  <si>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</si>
  <si>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</si>
  <si>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</si>
  <si>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</si>
  <si>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</si>
  <si>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</si>
  <si>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</si>
  <si>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</si>
  <si>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</si>
  <si>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</si>
  <si>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</si>
  <si>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</si>
  <si>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</si>
  <si>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</si>
  <si>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</si>
  <si>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</si>
  <si>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</si>
  <si>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</si>
  <si>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</si>
  <si>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</si>
  <si>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</si>
  <si>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</si>
  <si>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</si>
  <si>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</si>
  <si>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</si>
  <si>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</si>
  <si>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</si>
  <si>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</si>
  <si>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</si>
  <si>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</si>
  <si>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</si>
  <si>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</si>
  <si>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</si>
  <si>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</si>
  <si>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</si>
  <si>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</si>
  <si>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</si>
  <si>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</si>
  <si>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</si>
  <si>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</si>
  <si>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</si>
  <si>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</si>
  <si>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</si>
  <si>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</si>
  <si>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</si>
  <si>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</si>
  <si>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</si>
  <si>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</si>
  <si>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</si>
  <si>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</si>
  <si>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</si>
  <si>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</si>
  <si>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</si>
  <si>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</si>
  <si>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</si>
  <si>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</si>
  <si>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</si>
  <si>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</si>
  <si>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</si>
  <si>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</si>
  <si>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</si>
  <si>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</si>
  <si>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</si>
  <si>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</si>
  <si>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</si>
  <si>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</si>
  <si>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</si>
  <si>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</si>
  <si>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</si>
  <si>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</si>
  <si>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</si>
  <si>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</si>
  <si>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</si>
  <si>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</si>
  <si>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</si>
  <si>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</si>
  <si>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</si>
  <si>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</si>
  <si>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</si>
  <si>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</si>
  <si>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</si>
  <si>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</si>
  <si>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</si>
  <si>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</si>
  <si>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</si>
  <si>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</si>
  <si>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</si>
  <si>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</si>
  <si>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</si>
  <si>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</si>
  <si>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</si>
  <si>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</si>
  <si>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</si>
  <si>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</si>
  <si>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</si>
  <si>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</si>
  <si>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</si>
  <si>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</si>
  <si>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</si>
  <si>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</si>
  <si>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</si>
  <si>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</si>
  <si>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</si>
  <si>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</si>
  <si>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</si>
  <si>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</si>
  <si>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</si>
  <si>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</si>
  <si>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</si>
  <si>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</si>
  <si>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</si>
  <si>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</si>
  <si>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</si>
  <si>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</si>
  <si>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</si>
  <si>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</si>
  <si>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</si>
  <si>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</si>
  <si>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</si>
  <si>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</si>
  <si>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</si>
  <si>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</si>
  <si>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</si>
  <si>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</si>
  <si>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</si>
  <si>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</si>
  <si>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</si>
  <si>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</si>
  <si>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</si>
  <si>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</si>
  <si>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</si>
  <si>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</si>
  <si>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</si>
  <si>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</si>
  <si>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</si>
  <si>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</si>
  <si>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</si>
  <si>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</si>
  <si>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</si>
  <si>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</si>
  <si>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</si>
  <si>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</si>
  <si>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</si>
  <si>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</si>
  <si>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</si>
  <si>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</si>
  <si>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</si>
  <si>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</si>
  <si>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</si>
  <si>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</si>
  <si>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</si>
  <si>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</si>
  <si>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</si>
  <si>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</si>
  <si>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</si>
  <si>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</si>
  <si>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</si>
  <si>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</si>
  <si>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</si>
  <si>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</si>
  <si>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</si>
  <si>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</si>
  <si>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</si>
  <si>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</si>
  <si>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</si>
  <si>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</si>
  <si>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</si>
  <si>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</si>
  <si>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</si>
  <si>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</si>
  <si>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</si>
  <si>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</si>
  <si>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</si>
  <si>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</si>
  <si>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</si>
  <si>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</si>
  <si>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</si>
  <si>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</si>
  <si>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</si>
  <si>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</si>
  <si>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</si>
  <si>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</si>
  <si>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</si>
  <si>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</si>
  <si>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</si>
  <si>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</si>
  <si>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</si>
  <si>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</si>
  <si>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</si>
  <si>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</si>
  <si>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</si>
  <si>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</si>
  <si>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</si>
  <si>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</si>
  <si>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</si>
  <si>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</si>
  <si>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</si>
  <si>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</si>
  <si>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</si>
  <si>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</si>
  <si>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</si>
  <si>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</si>
  <si>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</si>
  <si>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</si>
  <si>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</si>
  <si>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</si>
  <si>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</si>
  <si>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</si>
  <si>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</si>
  <si>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</si>
  <si>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</si>
  <si>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</si>
  <si>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</si>
  <si>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</si>
  <si>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</si>
  <si>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</si>
  <si>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</si>
  <si>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</si>
  <si>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</si>
  <si>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</si>
  <si>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</si>
  <si>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</si>
  <si>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</si>
  <si>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</si>
  <si>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</si>
  <si>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</si>
  <si>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</si>
  <si>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</si>
  <si>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</si>
  <si>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</si>
  <si>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</si>
  <si>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</si>
  <si>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</si>
  <si>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</si>
  <si>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</si>
  <si>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</si>
  <si>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</si>
  <si>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</si>
  <si>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</si>
  <si>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</si>
  <si>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</si>
  <si>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</si>
  <si>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</si>
  <si>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</si>
  <si>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</si>
  <si>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</si>
  <si>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</si>
  <si>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</si>
  <si>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</si>
  <si>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</si>
  <si>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</si>
  <si>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</si>
  <si>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</si>
  <si>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</si>
  <si>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</si>
  <si>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</si>
  <si>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</si>
  <si>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</si>
  <si>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</si>
  <si>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</si>
  <si>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</si>
  <si>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</si>
  <si>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</si>
  <si>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</si>
  <si>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</si>
  <si>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</si>
  <si>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</si>
  <si>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</si>
  <si>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</si>
  <si>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</si>
  <si>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</si>
  <si>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</si>
  <si>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</si>
  <si>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</si>
  <si>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</si>
  <si>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</si>
  <si>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</si>
  <si>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</si>
  <si>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</si>
  <si>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</si>
  <si>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</si>
  <si>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</si>
  <si>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</si>
  <si>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</si>
  <si>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</si>
  <si>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</si>
  <si>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</si>
  <si>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</si>
  <si>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</si>
  <si>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</si>
  <si>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</si>
  <si>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</si>
  <si>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</si>
  <si>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</si>
  <si>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</si>
  <si>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</si>
  <si>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</si>
  <si>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</si>
  <si>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</si>
  <si>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</si>
  <si>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</si>
  <si>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</si>
  <si>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</si>
  <si>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</si>
  <si>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</si>
  <si>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</si>
  <si>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</si>
  <si>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</si>
  <si>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</si>
  <si>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</si>
  <si>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</si>
  <si>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</si>
  <si>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</si>
  <si>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</si>
  <si>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</si>
  <si>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</si>
  <si>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</si>
  <si>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</si>
  <si>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</si>
  <si>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</si>
  <si>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</si>
  <si>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</si>
  <si>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</si>
  <si>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</si>
  <si>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</si>
  <si>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</si>
  <si>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</si>
  <si>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</si>
  <si>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</si>
  <si>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</si>
  <si>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</si>
  <si>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</si>
  <si>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</si>
  <si>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</si>
  <si>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</si>
  <si>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</si>
  <si>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</si>
  <si>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</si>
  <si>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</si>
  <si>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</si>
  <si>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</si>
  <si>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</si>
  <si>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</si>
  <si>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</si>
  <si>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</si>
  <si>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</si>
  <si>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</si>
  <si>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</si>
  <si>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</si>
  <si>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</si>
  <si>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</si>
  <si>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</si>
  <si>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</si>
  <si>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</si>
  <si>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</si>
  <si>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</si>
  <si>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</si>
  <si>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</si>
  <si>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</si>
  <si>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</si>
  <si>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</si>
  <si>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</si>
  <si>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</si>
  <si>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</si>
  <si>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</si>
  <si>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</si>
  <si>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</si>
  <si>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</si>
  <si>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</si>
  <si>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</si>
  <si>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</si>
  <si>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</si>
  <si>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</si>
  <si>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</si>
  <si>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</si>
  <si>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</si>
  <si>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</si>
  <si>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</si>
  <si>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</si>
  <si>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</si>
  <si>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</si>
  <si>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</si>
  <si>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</si>
  <si>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</si>
  <si>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</si>
  <si>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</si>
  <si>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</si>
  <si>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</si>
  <si>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</si>
  <si>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</si>
  <si>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</si>
  <si>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</si>
  <si>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</si>
  <si>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</si>
  <si>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</si>
  <si>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</si>
  <si>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</si>
  <si>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</si>
  <si>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</si>
  <si>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</si>
  <si>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</si>
  <si>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</si>
  <si>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</si>
  <si>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</si>
  <si>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</si>
  <si>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</si>
  <si>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</si>
  <si>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</si>
  <si>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</si>
  <si>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</si>
  <si>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</si>
  <si>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</si>
  <si>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</si>
  <si>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</si>
  <si>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</si>
  <si>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</si>
  <si>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</si>
  <si>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</si>
  <si>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</si>
  <si>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</si>
  <si>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</si>
  <si>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</si>
  <si>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</si>
  <si>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</si>
  <si>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</si>
  <si>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</si>
  <si>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</si>
  <si>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</si>
  <si>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</si>
  <si>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</si>
  <si>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</si>
  <si>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</si>
  <si>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</si>
  <si>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</si>
  <si>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</si>
  <si>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</si>
  <si>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</si>
  <si>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</si>
  <si>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</si>
  <si>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</si>
  <si>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</si>
  <si>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</si>
  <si>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</si>
  <si>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</si>
  <si>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</si>
  <si>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</si>
  <si>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</si>
  <si>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</si>
  <si>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</si>
  <si>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</si>
  <si>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</si>
  <si>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</si>
  <si>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</si>
  <si>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</si>
  <si>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</si>
  <si>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</si>
  <si>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</si>
  <si>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</si>
  <si>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</si>
  <si>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</si>
  <si>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</si>
  <si>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</si>
  <si>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</si>
  <si>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</si>
  <si>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</si>
  <si>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</si>
  <si>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</si>
  <si>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</si>
  <si>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</si>
  <si>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</si>
  <si>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</si>
  <si>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</si>
  <si>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</si>
  <si>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</si>
  <si>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</si>
  <si>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</si>
  <si>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</si>
  <si>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</si>
  <si>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</si>
  <si>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</si>
  <si>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</si>
  <si>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</si>
  <si>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</si>
  <si>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</si>
  <si>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</si>
  <si>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</si>
  <si>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</si>
  <si>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</si>
  <si>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</si>
  <si>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</si>
  <si>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</si>
  <si>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</si>
  <si>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</si>
  <si>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</si>
  <si>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</si>
  <si>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</si>
  <si>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</si>
  <si>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</si>
  <si>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</si>
  <si>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</si>
  <si>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</si>
  <si>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</si>
  <si>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</si>
  <si>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</si>
  <si>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</si>
  <si>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</si>
  <si>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</si>
  <si>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</si>
  <si>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</si>
  <si>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</si>
  <si>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</si>
  <si>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</si>
  <si>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</si>
  <si>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</si>
  <si>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</si>
  <si>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</si>
  <si>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</si>
  <si>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</si>
  <si>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</si>
  <si>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</si>
  <si>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</si>
  <si>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</si>
  <si>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</si>
  <si>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</si>
  <si>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</si>
  <si>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</si>
  <si>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</si>
  <si>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</si>
  <si>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</si>
  <si>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</si>
  <si>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</si>
  <si>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</si>
  <si>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</si>
  <si>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</si>
  <si>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</si>
  <si>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</si>
  <si>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</si>
  <si>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</si>
  <si>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</si>
  <si>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</si>
  <si>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</si>
  <si>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</si>
  <si>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</si>
  <si>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</si>
  <si>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</si>
  <si>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</si>
  <si>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</si>
  <si>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</si>
  <si>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</si>
  <si>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</si>
  <si>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</si>
  <si>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</si>
  <si>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</si>
  <si>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</si>
  <si>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</si>
  <si>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</si>
  <si>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</si>
  <si>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</si>
  <si>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</si>
  <si>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</si>
  <si>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</si>
  <si>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</si>
  <si>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</si>
  <si>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</si>
  <si>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</si>
  <si>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</si>
  <si>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</si>
  <si>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</si>
  <si>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</si>
  <si>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</si>
  <si>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</si>
  <si>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</si>
  <si>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</si>
  <si>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</si>
  <si>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</si>
  <si>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</si>
  <si>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</si>
  <si>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</si>
  <si>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</si>
  <si>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</si>
  <si>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</si>
  <si>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</si>
  <si>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</si>
  <si>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</si>
  <si>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</si>
  <si>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</si>
  <si>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</si>
  <si>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</si>
  <si>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</si>
  <si>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</si>
  <si>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</si>
  <si>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</si>
  <si>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</si>
  <si>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</si>
  <si>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</si>
  <si>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</si>
  <si>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</si>
  <si>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</si>
  <si>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</si>
  <si>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</si>
  <si>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</si>
  <si>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</si>
  <si>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</si>
  <si>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</si>
  <si>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</si>
  <si>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</si>
  <si>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</si>
  <si>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</si>
  <si>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</si>
  <si>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</si>
  <si>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</si>
  <si>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</si>
  <si>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</si>
  <si>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</si>
  <si>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</si>
  <si>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</si>
  <si>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</si>
  <si>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</si>
  <si>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</si>
  <si>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</si>
  <si>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</si>
  <si>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</si>
  <si>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</si>
  <si>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</si>
  <si>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</si>
  <si>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</si>
  <si>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</si>
  <si>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</si>
  <si>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</si>
  <si>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</si>
  <si>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</si>
  <si>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</si>
  <si>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</si>
  <si>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</si>
  <si>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</si>
  <si>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</si>
  <si>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</si>
  <si>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</si>
  <si>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</si>
  <si>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</si>
  <si>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</si>
  <si>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</si>
  <si>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</si>
  <si>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</si>
  <si>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</si>
  <si>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</si>
  <si>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</si>
  <si>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</si>
  <si>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</si>
  <si>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</si>
  <si>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</si>
  <si>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</si>
  <si>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</si>
  <si>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</si>
  <si>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</si>
  <si>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</si>
  <si>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</si>
  <si>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</si>
  <si>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</si>
  <si>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</si>
  <si>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</si>
  <si>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</si>
  <si>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</si>
  <si>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</si>
  <si>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</si>
  <si>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</si>
  <si>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</si>
  <si>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</si>
  <si>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</si>
  <si>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</si>
  <si>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</si>
  <si>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</si>
  <si>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</si>
  <si>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</si>
  <si>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</si>
  <si>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</si>
  <si>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</si>
  <si>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</si>
  <si>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</si>
  <si>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</si>
  <si>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</si>
  <si>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</si>
  <si>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</si>
  <si>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</si>
  <si>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</si>
  <si>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</si>
  <si>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</si>
  <si>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</si>
  <si>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</si>
  <si>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</si>
  <si>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</si>
  <si>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</si>
  <si>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</si>
  <si>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</si>
  <si>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</si>
  <si>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</si>
  <si>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</si>
  <si>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</si>
  <si>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</si>
  <si>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</si>
  <si>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</si>
  <si>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</si>
  <si>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</si>
  <si>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</si>
  <si>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</si>
  <si>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</si>
  <si>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</si>
  <si>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</si>
  <si>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</si>
  <si>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</si>
  <si>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</si>
  <si>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</si>
  <si>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</si>
  <si>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</si>
  <si>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</si>
  <si>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</si>
  <si>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</si>
  <si>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</si>
  <si>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</si>
  <si>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</si>
  <si>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</si>
  <si>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</si>
  <si>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</si>
  <si>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</si>
  <si>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</si>
  <si>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</si>
  <si>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</si>
  <si>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</si>
  <si>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</si>
  <si>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</si>
  <si>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</si>
  <si>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</si>
  <si>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</si>
  <si>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</si>
  <si>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</si>
  <si>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</si>
  <si>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</si>
  <si>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</si>
  <si>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</si>
  <si>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</si>
  <si>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</si>
  <si>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</si>
  <si>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</si>
  <si>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</si>
  <si>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</si>
  <si>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</si>
  <si>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</si>
  <si>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</si>
  <si>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</si>
  <si>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</si>
  <si>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</si>
  <si>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</si>
  <si>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</si>
  <si>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</si>
  <si>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</si>
  <si>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</si>
  <si>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</si>
  <si>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</si>
  <si>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</si>
  <si>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</si>
  <si>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</si>
  <si>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</si>
  <si>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</si>
  <si>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</si>
  <si>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</si>
  <si>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</si>
  <si>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</si>
  <si>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</si>
  <si>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</si>
  <si>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</si>
  <si>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</si>
  <si>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</si>
  <si>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</si>
  <si>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</si>
  <si>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</si>
  <si>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</si>
  <si>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</si>
  <si>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</si>
  <si>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</si>
  <si>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</si>
  <si>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</si>
  <si>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</si>
  <si>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</si>
  <si>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</si>
  <si>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</si>
  <si>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</si>
  <si>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</si>
  <si>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</si>
  <si>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</si>
  <si>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</si>
  <si>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</si>
  <si>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</si>
  <si>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</si>
  <si>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</si>
  <si>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</si>
  <si>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</si>
  <si>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</si>
  <si>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</si>
  <si>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</si>
  <si>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</si>
  <si>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</si>
  <si>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</si>
  <si>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</si>
  <si>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</si>
  <si>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</si>
  <si>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</si>
  <si>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</si>
  <si>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</si>
  <si>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</si>
  <si>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</si>
  <si>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</si>
  <si>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</si>
  <si>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</si>
  <si>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</si>
  <si>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</si>
  <si>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</si>
  <si>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</si>
  <si>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</si>
  <si>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</si>
  <si>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</si>
  <si>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</si>
  <si>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</si>
  <si>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</si>
  <si>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</si>
  <si>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</si>
  <si>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</si>
  <si>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</si>
  <si>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</si>
  <si>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</si>
  <si>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</si>
  <si>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</si>
  <si>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</si>
  <si>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</si>
  <si>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</si>
  <si>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</si>
  <si>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</si>
  <si>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</si>
  <si>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</si>
  <si>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</si>
  <si>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</si>
  <si>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</si>
  <si>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</si>
  <si>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</si>
  <si>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</si>
  <si>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</si>
  <si>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</si>
  <si>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</si>
  <si>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</si>
  <si>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</si>
  <si>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</si>
  <si>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</si>
  <si>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</si>
  <si>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</si>
  <si>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</si>
  <si>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</si>
  <si>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</si>
  <si>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</si>
  <si>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</si>
  <si>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</si>
  <si>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</si>
  <si>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</si>
  <si>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</si>
  <si>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</si>
  <si>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</si>
  <si>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</si>
  <si>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</si>
  <si>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</si>
  <si>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</si>
  <si>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</si>
  <si>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</si>
  <si>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</si>
  <si>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</si>
  <si>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</si>
  <si>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</si>
  <si>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</si>
  <si>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</si>
  <si>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</si>
  <si>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</si>
  <si>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</si>
  <si>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</si>
  <si>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</si>
  <si>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</si>
  <si>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</si>
  <si>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</si>
  <si>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</si>
  <si>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</si>
  <si>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</si>
  <si>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</si>
  <si>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</si>
  <si>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</si>
  <si>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</si>
  <si>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</si>
  <si>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</si>
  <si>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</si>
  <si>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</si>
  <si>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</si>
  <si>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</si>
  <si>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</si>
  <si>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</si>
  <si>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</si>
  <si>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</si>
  <si>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</si>
  <si>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</si>
  <si>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</si>
  <si>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</si>
  <si>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</si>
  <si>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</si>
  <si>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</si>
  <si>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</si>
  <si>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</si>
  <si>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</si>
  <si>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</si>
  <si>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</si>
  <si>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</si>
  <si>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</si>
  <si>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</si>
  <si>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</si>
  <si>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</si>
  <si>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</si>
  <si>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</si>
  <si>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</si>
  <si>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</si>
  <si>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</si>
  <si>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</si>
  <si>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</si>
  <si>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</si>
  <si>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</si>
  <si>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</si>
  <si>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</si>
  <si>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</si>
  <si>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</si>
  <si>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</si>
  <si>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</si>
  <si>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</si>
  <si>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</si>
  <si>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</si>
  <si>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</si>
  <si>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</si>
  <si>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</si>
  <si>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</si>
  <si>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</si>
  <si>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</si>
  <si>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</si>
  <si>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</si>
  <si>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</si>
  <si>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</si>
  <si>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</si>
  <si>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</si>
  <si>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</si>
  <si>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</si>
  <si>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</si>
  <si>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</si>
  <si>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</si>
  <si>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</si>
  <si>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</si>
  <si>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</si>
  <si>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</si>
  <si>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</si>
  <si>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</si>
  <si>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</si>
  <si>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</si>
  <si>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</si>
  <si>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</si>
  <si>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</si>
  <si>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</si>
  <si>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</si>
  <si>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</si>
  <si>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</si>
  <si>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</si>
  <si>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</si>
  <si>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</si>
  <si>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</si>
  <si>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</si>
  <si>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</si>
  <si>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</si>
  <si>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</si>
  <si>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</si>
  <si>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</si>
  <si>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</si>
  <si>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</si>
  <si>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</si>
  <si>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</si>
  <si>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</si>
  <si>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</si>
  <si>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</si>
  <si>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</si>
  <si>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</si>
  <si>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</si>
  <si>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</si>
  <si>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</si>
  <si>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</si>
  <si>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</si>
  <si>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</si>
  <si>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</si>
  <si>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</si>
  <si>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</si>
  <si>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</si>
  <si>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</si>
  <si>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</si>
  <si>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</si>
  <si>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</si>
  <si>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</si>
  <si>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</si>
  <si>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</si>
  <si>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</si>
  <si>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</si>
  <si>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</si>
  <si>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</si>
  <si>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</si>
  <si>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</si>
  <si>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</si>
  <si>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</si>
  <si>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</si>
  <si>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</si>
  <si>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</si>
  <si>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</si>
  <si>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</si>
  <si>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</si>
  <si>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</si>
  <si>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</si>
  <si>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</si>
  <si>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</si>
  <si>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</si>
  <si>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</si>
  <si>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</si>
  <si>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</si>
  <si>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</si>
  <si>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</si>
  <si>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</si>
  <si>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</si>
  <si>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</si>
  <si>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</si>
  <si>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</si>
  <si>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</si>
  <si>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</si>
  <si>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</si>
  <si>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</si>
  <si>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</si>
  <si>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</si>
  <si>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</si>
  <si>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</si>
  <si>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</si>
  <si>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</si>
  <si>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</si>
  <si>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</si>
  <si>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</si>
  <si>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</si>
  <si>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</si>
  <si>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</si>
  <si>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</si>
  <si>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</si>
  <si>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</si>
  <si>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</si>
  <si>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</si>
  <si>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</si>
  <si>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</si>
  <si>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</si>
  <si>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</si>
  <si>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</si>
  <si>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</si>
  <si>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</si>
  <si>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</si>
  <si>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</si>
  <si>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</si>
  <si>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</si>
  <si>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</si>
  <si>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</si>
  <si>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</si>
  <si>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</si>
  <si>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</si>
  <si>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</si>
  <si>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</si>
  <si>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</si>
  <si>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</si>
  <si>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</si>
  <si>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</si>
  <si>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</si>
  <si>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</si>
  <si>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</si>
  <si>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</si>
  <si>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</si>
  <si>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</si>
  <si>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</si>
  <si>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</si>
  <si>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</si>
  <si>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</si>
  <si>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</si>
  <si>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</si>
  <si>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</si>
  <si>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</si>
  <si>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</si>
  <si>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</si>
  <si>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</si>
  <si>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</si>
  <si>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</si>
  <si>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</si>
  <si>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</si>
  <si>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</si>
  <si>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</si>
  <si>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</si>
  <si>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</si>
  <si>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</si>
  <si>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</si>
  <si>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</si>
  <si>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</si>
  <si>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</si>
  <si>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</si>
  <si>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</si>
  <si>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</si>
  <si>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</si>
  <si>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</si>
  <si>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</si>
  <si>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</si>
  <si>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</si>
  <si>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</si>
  <si>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</si>
  <si>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</si>
  <si>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</si>
  <si>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</si>
  <si>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</si>
  <si>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</si>
  <si>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</si>
  <si>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</si>
  <si>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</si>
  <si>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</si>
  <si>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</si>
  <si>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</si>
  <si>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</si>
  <si>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</si>
  <si>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</si>
  <si>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</si>
  <si>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</si>
  <si>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</si>
  <si>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</si>
  <si>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</si>
  <si>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</si>
  <si>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</si>
  <si>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</si>
  <si>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</si>
  <si>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</si>
  <si>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</si>
  <si>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</si>
  <si>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</si>
  <si>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</si>
  <si>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</si>
  <si>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</si>
  <si>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</si>
  <si>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</si>
  <si>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</si>
  <si>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</si>
  <si>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</si>
  <si>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</si>
  <si>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</si>
  <si>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</si>
  <si>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</si>
  <si>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</si>
  <si>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</si>
  <si>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</si>
  <si>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</si>
  <si>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</si>
  <si>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</si>
  <si>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</si>
  <si>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</si>
  <si>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</si>
  <si>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</si>
  <si>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</si>
  <si>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</si>
  <si>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</si>
  <si>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</si>
  <si>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</si>
  <si>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</si>
  <si>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</si>
  <si>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</si>
  <si>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</si>
  <si>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</si>
  <si>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</si>
  <si>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</si>
  <si>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</si>
  <si>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</si>
  <si>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</si>
  <si>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</si>
  <si>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</si>
  <si>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</si>
  <si>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</si>
  <si>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</si>
  <si>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</si>
  <si>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</si>
  <si>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</si>
  <si>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</si>
  <si>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</si>
  <si>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</si>
  <si>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</si>
  <si>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</si>
  <si>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</si>
  <si>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</si>
  <si>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</si>
  <si>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</si>
  <si>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</si>
  <si>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</si>
  <si>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</si>
  <si>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</si>
  <si>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</si>
  <si>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</si>
  <si>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</si>
  <si>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</si>
  <si>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</si>
  <si>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</si>
  <si>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</si>
  <si>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</si>
  <si>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</si>
  <si>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</si>
  <si>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</si>
  <si>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</si>
  <si>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</si>
  <si>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</si>
  <si>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</si>
  <si>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</si>
  <si>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</si>
  <si>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</si>
  <si>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</si>
  <si>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</si>
  <si>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</si>
  <si>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</si>
  <si>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</si>
  <si>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</si>
  <si>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</si>
  <si>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</si>
  <si>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</si>
  <si>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</si>
  <si>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</si>
  <si>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</si>
  <si>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</si>
  <si>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</si>
  <si>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</si>
  <si>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</si>
  <si>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</si>
  <si>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</si>
  <si>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</si>
  <si>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</si>
  <si>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</si>
  <si>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</si>
  <si>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</si>
  <si>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</si>
  <si>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</si>
  <si>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</si>
  <si>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</si>
  <si>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</si>
  <si>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</si>
  <si>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</si>
  <si>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</si>
  <si>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</si>
  <si>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</si>
  <si>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</si>
  <si>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</si>
  <si>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</si>
  <si>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</si>
  <si>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</si>
  <si>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</si>
  <si>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</si>
  <si>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</si>
  <si>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</si>
  <si>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</si>
  <si>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</si>
  <si>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</si>
  <si>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</si>
  <si>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</si>
  <si>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</si>
  <si>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</si>
  <si>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</si>
  <si>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</si>
  <si>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</si>
  <si>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</si>
  <si>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</si>
  <si>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</si>
  <si>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</si>
  <si>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</si>
  <si>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</si>
  <si>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</si>
  <si>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</si>
  <si>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</si>
  <si>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</si>
  <si>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</si>
  <si>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</si>
  <si>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</si>
  <si>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</si>
  <si>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</si>
  <si>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</si>
  <si>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</si>
  <si>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</si>
  <si>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</si>
  <si>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</si>
  <si>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</si>
  <si>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</si>
  <si>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</si>
  <si>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</si>
  <si>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</si>
  <si>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</si>
  <si>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</si>
  <si>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</si>
  <si>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</si>
  <si>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</si>
  <si>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</si>
  <si>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</si>
  <si>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</si>
  <si>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</si>
  <si>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</si>
  <si>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</si>
  <si>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</si>
  <si>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</si>
  <si>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</si>
  <si>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</si>
  <si>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</si>
  <si>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</si>
  <si>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</si>
  <si>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</si>
  <si>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</si>
  <si>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</si>
  <si>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</si>
  <si>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</si>
  <si>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</si>
  <si>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</si>
  <si>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</si>
  <si>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</si>
  <si>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</si>
  <si>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</si>
  <si>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</si>
  <si>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</si>
  <si>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</si>
  <si>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</si>
  <si>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</si>
  <si>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</si>
  <si>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</si>
  <si>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</si>
  <si>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</si>
  <si>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</si>
  <si>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</si>
  <si>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</si>
  <si>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</si>
  <si>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</si>
  <si>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</si>
  <si>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</si>
  <si>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</si>
  <si>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</si>
  <si>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</si>
  <si>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</si>
  <si>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</si>
  <si>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</si>
  <si>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</si>
  <si>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</si>
  <si>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</si>
  <si>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</si>
  <si>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</si>
  <si>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</si>
  <si>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</si>
  <si>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</si>
  <si>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</si>
  <si>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</si>
  <si>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</si>
  <si>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</si>
  <si>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</si>
  <si>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</si>
  <si>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</si>
  <si>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</si>
  <si>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</si>
  <si>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</si>
  <si>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</si>
  <si>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</si>
  <si>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</si>
  <si>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</si>
  <si>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</si>
  <si>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</si>
  <si>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</si>
  <si>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</si>
  <si>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</si>
  <si>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</si>
  <si>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</si>
  <si>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</si>
  <si>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</si>
  <si>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</si>
  <si>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</si>
  <si>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</si>
  <si>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</si>
  <si>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</si>
  <si>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</si>
  <si>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</si>
  <si>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</si>
  <si>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</si>
  <si>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</si>
  <si>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</si>
  <si>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</si>
  <si>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</si>
  <si>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</si>
  <si>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</si>
  <si>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</si>
  <si>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</si>
  <si>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</si>
  <si>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</si>
  <si>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</si>
  <si>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</si>
  <si>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</si>
  <si>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</si>
  <si>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</si>
  <si>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</si>
  <si>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</si>
  <si>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</si>
  <si>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</si>
  <si>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</si>
  <si>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</si>
  <si>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</si>
  <si>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</si>
  <si>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</si>
  <si>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</si>
  <si>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</si>
  <si>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</si>
  <si>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</si>
  <si>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</si>
  <si>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</si>
  <si>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</si>
  <si>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</si>
  <si>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</si>
  <si>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</si>
  <si>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</si>
  <si>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</si>
  <si>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</si>
  <si>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</si>
  <si>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</si>
  <si>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</si>
  <si>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</si>
  <si>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</si>
  <si>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</si>
  <si>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</si>
  <si>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</si>
  <si>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</si>
  <si>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</si>
  <si>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</si>
  <si>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</si>
  <si>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</si>
  <si>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</si>
  <si>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</si>
  <si>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</si>
  <si>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</si>
  <si>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</si>
  <si>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</si>
  <si>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</si>
  <si>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</si>
  <si>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</si>
  <si>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</si>
  <si>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</si>
  <si>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</si>
  <si>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</si>
  <si>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</si>
  <si>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</si>
  <si>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</si>
  <si>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</si>
  <si>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</si>
  <si>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</si>
  <si>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</si>
  <si>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</si>
  <si>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</si>
  <si>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</si>
  <si>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</si>
  <si>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</si>
  <si>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</si>
  <si>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</si>
  <si>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</si>
  <si>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</si>
  <si>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</si>
  <si>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</si>
  <si>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</si>
  <si>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</si>
  <si>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</si>
  <si>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</si>
  <si>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</si>
  <si>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</si>
  <si>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</si>
  <si>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</si>
  <si>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</si>
  <si>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</si>
  <si>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</si>
  <si>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</si>
  <si>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</si>
  <si>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</si>
  <si>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</si>
  <si>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</si>
  <si>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</si>
  <si>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</si>
  <si>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</si>
  <si>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</si>
  <si>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</si>
  <si>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</si>
  <si>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</si>
  <si>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</si>
  <si>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</si>
  <si>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</si>
  <si>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</si>
  <si>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</si>
  <si>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</si>
  <si>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</si>
  <si>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</si>
  <si>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</si>
  <si>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</si>
  <si>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</si>
  <si>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</si>
  <si>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</si>
  <si>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</si>
  <si>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</si>
  <si>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</si>
  <si>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</si>
  <si>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</si>
  <si>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</si>
  <si>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</si>
  <si>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</si>
  <si>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</si>
  <si>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</si>
  <si>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</si>
  <si>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</si>
  <si>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</si>
  <si>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</si>
  <si>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</si>
  <si>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</si>
  <si>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</si>
  <si>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</si>
  <si>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</si>
  <si>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</si>
  <si>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</si>
  <si>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</si>
  <si>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</si>
  <si>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</si>
  <si>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</si>
  <si>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</si>
  <si>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</si>
  <si>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</si>
  <si>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</si>
  <si>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</si>
  <si>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</si>
  <si>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</si>
  <si>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</si>
  <si>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</si>
  <si>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</si>
  <si>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</si>
  <si>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</si>
  <si>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</si>
  <si>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</si>
  <si>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</si>
  <si>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</si>
  <si>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</si>
  <si>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</si>
  <si>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</si>
  <si>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</si>
  <si>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</si>
  <si>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</si>
  <si>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</si>
  <si>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</si>
  <si>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</si>
  <si>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</si>
  <si>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</si>
  <si>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</si>
  <si>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</si>
  <si>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</si>
  <si>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</si>
  <si>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</si>
  <si>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</si>
  <si>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</si>
  <si>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</si>
  <si>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</si>
  <si>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</si>
  <si>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</si>
  <si>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</si>
  <si>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</si>
  <si>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</si>
  <si>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</si>
  <si>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</si>
  <si>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</si>
  <si>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</si>
  <si>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</si>
  <si>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</si>
  <si>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</si>
  <si>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</si>
  <si>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</si>
  <si>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</si>
  <si>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</si>
  <si>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</si>
  <si>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</si>
  <si>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</si>
  <si>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</si>
  <si>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</si>
  <si>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</si>
  <si>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</si>
  <si>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</si>
  <si>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</si>
  <si>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</si>
  <si>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</si>
  <si>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</si>
  <si>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</si>
  <si>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</si>
  <si>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</si>
  <si>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</si>
  <si>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</si>
  <si>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</si>
  <si>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</si>
  <si>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</si>
  <si>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</si>
  <si>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</si>
  <si>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</si>
  <si>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</si>
  <si>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</si>
  <si>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</si>
  <si>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</si>
  <si>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</si>
  <si>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</si>
  <si>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</si>
  <si>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</si>
  <si>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</si>
  <si>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</si>
  <si>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</si>
  <si>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</si>
  <si>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</si>
  <si>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</si>
  <si>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</si>
  <si>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</si>
  <si>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</si>
  <si>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</si>
  <si>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</si>
  <si>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</si>
  <si>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</si>
  <si>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</si>
  <si>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</si>
  <si>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</si>
  <si>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</si>
  <si>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</si>
  <si>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</si>
  <si>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</si>
  <si>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</si>
  <si>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</si>
  <si>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</si>
  <si>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</si>
  <si>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</si>
  <si>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</si>
  <si>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</si>
  <si>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</si>
  <si>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</si>
  <si>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</si>
  <si>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</si>
  <si>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</si>
  <si>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</si>
  <si>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</si>
  <si>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</si>
  <si>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</si>
  <si>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</si>
  <si>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</si>
  <si>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</si>
  <si>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</si>
  <si>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</si>
  <si>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</si>
  <si>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</si>
  <si>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</si>
  <si>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</si>
  <si>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</si>
  <si>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</si>
  <si>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</si>
  <si>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</si>
  <si>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</si>
  <si>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</si>
  <si>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</si>
  <si>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</si>
  <si>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</si>
  <si>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</si>
  <si>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</si>
  <si>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</si>
  <si>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</si>
  <si>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</si>
  <si>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</si>
  <si>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</si>
  <si>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</si>
  <si>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</si>
  <si>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</si>
  <si>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</si>
  <si>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</si>
  <si>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</si>
  <si>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</si>
  <si>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</si>
  <si>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</si>
  <si>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</si>
  <si>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</si>
  <si>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</si>
  <si>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</si>
  <si>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</si>
  <si>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</si>
  <si>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</si>
  <si>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</si>
  <si>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</si>
  <si>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</si>
  <si>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</si>
  <si>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</si>
  <si>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</si>
  <si>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</si>
  <si>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</si>
  <si>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</si>
  <si>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</si>
  <si>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</si>
  <si>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</si>
  <si>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</si>
  <si>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</si>
  <si>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</si>
  <si>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</si>
  <si>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</si>
  <si>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</si>
  <si>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</si>
  <si>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</si>
  <si>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</si>
  <si>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</si>
  <si>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</si>
  <si>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</si>
  <si>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</si>
  <si>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</si>
  <si>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</si>
  <si>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</si>
  <si>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</si>
  <si>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</si>
  <si>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</si>
  <si>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</si>
  <si>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</si>
  <si>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</si>
  <si>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</si>
  <si>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</si>
  <si>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</si>
  <si>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</si>
  <si>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</si>
  <si>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</si>
  <si>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</si>
  <si>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</si>
  <si>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</si>
  <si>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</si>
  <si>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</si>
  <si>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</si>
  <si>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</si>
  <si>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</si>
  <si>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</si>
  <si>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</si>
  <si>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</si>
  <si>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</si>
  <si>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</si>
  <si>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</si>
  <si>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</si>
  <si>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</si>
  <si>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</si>
  <si>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</si>
  <si>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</si>
  <si>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</si>
  <si>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</si>
  <si>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</si>
  <si>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</si>
  <si>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</si>
  <si>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</si>
  <si>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</si>
  <si>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</si>
  <si>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</si>
  <si>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</si>
  <si>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</si>
  <si>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</si>
  <si>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</si>
  <si>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</si>
  <si>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</si>
  <si>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</si>
  <si>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</si>
  <si>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</si>
  <si>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</si>
  <si>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</si>
  <si>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</si>
  <si>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</si>
  <si>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</si>
  <si>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</si>
  <si>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</si>
  <si>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</si>
  <si>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</si>
  <si>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</si>
  <si>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</si>
  <si>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</si>
  <si>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</si>
  <si>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</si>
  <si>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</si>
  <si>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</si>
  <si>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</si>
  <si>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</si>
  <si>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</si>
  <si>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</si>
  <si>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</si>
  <si>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</si>
  <si>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</si>
  <si>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</si>
  <si>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</si>
  <si>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</si>
  <si>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</si>
  <si>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</si>
  <si>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</si>
  <si>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</si>
  <si>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</si>
  <si>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</si>
  <si>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</si>
  <si>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</si>
  <si>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</si>
  <si>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</si>
  <si>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</si>
  <si>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</si>
  <si>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</si>
  <si>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</si>
  <si>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</si>
  <si>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</si>
  <si>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</si>
  <si>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</si>
  <si>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</si>
  <si>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</si>
  <si>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</si>
  <si>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</si>
  <si>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</si>
  <si>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</si>
  <si>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</si>
  <si>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</si>
  <si>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</si>
  <si>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</si>
  <si>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</si>
  <si>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</si>
  <si>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</si>
  <si>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</si>
  <si>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</si>
  <si>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</si>
  <si>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</si>
  <si>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</si>
  <si>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</si>
  <si>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</si>
  <si>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</si>
  <si>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</si>
  <si>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</si>
  <si>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</si>
  <si>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</si>
  <si>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</si>
  <si>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</si>
  <si>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</si>
  <si>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</si>
  <si>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</si>
  <si>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</si>
  <si>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</si>
  <si>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</si>
  <si>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</si>
  <si>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</si>
  <si>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</si>
  <si>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</si>
  <si>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</si>
  <si>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</si>
  <si>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</si>
  <si>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</si>
  <si>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</si>
  <si>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</si>
  <si>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</si>
  <si>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</si>
  <si>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</si>
  <si>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</si>
  <si>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</si>
  <si>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</si>
  <si>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</si>
  <si>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</si>
  <si>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</si>
  <si>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</si>
  <si>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</si>
  <si>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</si>
  <si>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</si>
  <si>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</si>
  <si>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</si>
  <si>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</si>
  <si>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</si>
  <si>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</si>
  <si>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</si>
  <si>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</si>
  <si>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</si>
  <si>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</si>
  <si>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</si>
  <si>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</si>
  <si>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</si>
  <si>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</si>
  <si>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</si>
  <si>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</si>
  <si>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</si>
  <si>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</si>
  <si>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</si>
  <si>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</si>
  <si>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</si>
  <si>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</si>
  <si>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</si>
  <si>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</si>
  <si>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</si>
  <si>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</si>
  <si>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</si>
  <si>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</si>
  <si>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</si>
  <si>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</si>
  <si>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</si>
  <si>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</si>
  <si>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</si>
  <si>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</si>
  <si>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</si>
  <si>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</si>
  <si>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</si>
  <si>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</si>
  <si>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</si>
  <si>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</si>
  <si>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</si>
  <si>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</si>
  <si>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</si>
  <si>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</si>
  <si>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</si>
  <si>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</si>
  <si>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</si>
  <si>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</si>
  <si>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</si>
  <si>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</si>
  <si>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</si>
  <si>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</si>
  <si>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</si>
  <si>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</si>
  <si>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</si>
  <si>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</si>
  <si>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</si>
  <si>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</si>
  <si>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</si>
  <si>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</si>
  <si>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</si>
  <si>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</si>
  <si>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</si>
  <si>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</si>
  <si>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</si>
  <si>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</si>
  <si>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</si>
  <si>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</si>
  <si>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</si>
  <si>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</si>
  <si>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</si>
  <si>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</si>
  <si>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</si>
  <si>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</si>
  <si>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</si>
  <si>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</si>
  <si>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</si>
  <si>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</si>
  <si>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</si>
  <si>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</si>
  <si>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</si>
  <si>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</si>
  <si>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</si>
  <si>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</si>
  <si>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</si>
  <si>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</si>
  <si>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</si>
  <si>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</si>
  <si>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</si>
  <si>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</si>
  <si>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</si>
  <si>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</si>
  <si>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</si>
  <si>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</si>
  <si>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</si>
  <si>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</si>
  <si>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</si>
  <si>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</si>
  <si>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</si>
  <si>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</si>
  <si>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</si>
  <si>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</si>
  <si>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</si>
  <si>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</si>
  <si>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</si>
  <si>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</si>
  <si>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</si>
  <si>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</si>
  <si>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</si>
  <si>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</si>
  <si>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</si>
  <si>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</si>
  <si>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</si>
  <si>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</si>
  <si>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</si>
  <si>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</si>
  <si>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</si>
  <si>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</si>
  <si>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</si>
  <si>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</si>
  <si>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</si>
  <si>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</si>
  <si>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</si>
  <si>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</si>
  <si>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</si>
  <si>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</si>
  <si>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</si>
  <si>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</si>
  <si>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</si>
  <si>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</si>
  <si>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</si>
  <si>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</si>
  <si>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</si>
  <si>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</si>
  <si>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</si>
  <si>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</si>
  <si>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</si>
  <si>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</si>
  <si>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</si>
  <si>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</si>
  <si>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</si>
  <si>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</si>
  <si>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</si>
  <si>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</si>
  <si>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</si>
  <si>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</si>
  <si>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</si>
  <si>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</si>
  <si>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</si>
  <si>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</si>
  <si>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</si>
  <si>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</si>
  <si>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</si>
  <si>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</si>
  <si>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</si>
  <si>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</si>
  <si>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</si>
  <si>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</si>
  <si>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</si>
  <si>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</si>
  <si>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</si>
  <si>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</si>
  <si>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</si>
  <si>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</si>
  <si>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</si>
  <si>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</si>
  <si>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</si>
  <si>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</si>
  <si>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</si>
  <si>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</si>
  <si>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</si>
  <si>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</si>
  <si>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</si>
  <si>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</si>
  <si>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</si>
  <si>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</si>
  <si>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</si>
  <si>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</si>
  <si>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</si>
  <si>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</si>
  <si>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</si>
  <si>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</si>
  <si>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</si>
  <si>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</si>
  <si>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</si>
  <si>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</si>
  <si>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</si>
  <si>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</si>
  <si>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</si>
  <si>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</si>
  <si>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</si>
  <si>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</si>
  <si>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</si>
  <si>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</si>
  <si>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</si>
  <si>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</si>
  <si>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</si>
  <si>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</si>
  <si>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</si>
  <si>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</si>
  <si>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</si>
  <si>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</si>
  <si>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</si>
  <si>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</si>
  <si>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</si>
  <si>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</si>
  <si>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</si>
  <si>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</si>
  <si>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</si>
  <si>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</si>
  <si>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</si>
  <si>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</si>
  <si>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</si>
  <si>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</si>
  <si>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</si>
  <si>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</si>
  <si>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</si>
  <si>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</si>
  <si>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</si>
  <si>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</si>
  <si>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</si>
  <si>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</si>
  <si>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</si>
  <si>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</si>
  <si>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</si>
  <si>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</si>
  <si>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</si>
  <si>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</si>
  <si>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</si>
  <si>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</si>
  <si>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</si>
  <si>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</si>
  <si>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</si>
  <si>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</si>
  <si>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</si>
  <si>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</si>
  <si>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</si>
  <si>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</si>
  <si>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</si>
  <si>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</si>
  <si>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</si>
  <si>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</si>
  <si>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</si>
  <si>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</si>
  <si>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</si>
  <si>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</si>
  <si>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</si>
  <si>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</si>
  <si>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</si>
  <si>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</si>
  <si>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</si>
  <si>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</si>
  <si>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</si>
  <si>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</si>
  <si>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</si>
  <si>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</si>
  <si>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</si>
  <si>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</si>
  <si>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</si>
  <si>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</si>
  <si>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</si>
  <si>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</si>
  <si>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</si>
  <si>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</si>
  <si>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</si>
  <si>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</si>
  <si>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</si>
  <si>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</si>
  <si>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</si>
  <si>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</si>
  <si>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</si>
  <si>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</si>
  <si>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</si>
  <si>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</si>
  <si>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</si>
  <si>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</si>
  <si>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</si>
  <si>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</si>
  <si>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</si>
  <si>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</si>
  <si>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</si>
  <si>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</si>
  <si>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</si>
  <si>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</si>
  <si>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</si>
  <si>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</si>
  <si>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</si>
  <si>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</si>
  <si>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</si>
  <si>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</si>
  <si>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</si>
  <si>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</si>
  <si>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</si>
  <si>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</si>
  <si>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</si>
  <si>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</si>
  <si>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</si>
  <si>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</si>
  <si>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</si>
  <si>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</si>
  <si>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</si>
  <si>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</si>
  <si>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</si>
  <si>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</si>
  <si>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</si>
  <si>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</si>
  <si>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</si>
  <si>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</si>
  <si>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</si>
  <si>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</si>
  <si>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</si>
  <si>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</si>
  <si>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</si>
  <si>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</si>
  <si>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</si>
  <si>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</si>
  <si>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</si>
  <si>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</si>
  <si>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</si>
  <si>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</si>
  <si>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</si>
  <si>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</si>
  <si>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</si>
  <si>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</si>
  <si>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</si>
  <si>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</si>
  <si>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</si>
  <si>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</si>
  <si>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</si>
  <si>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</si>
  <si>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</si>
  <si>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</si>
  <si>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</si>
  <si>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</si>
  <si>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</si>
  <si>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</si>
  <si>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</si>
  <si>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</si>
  <si>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</si>
  <si>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</si>
  <si>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</si>
  <si>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</si>
  <si>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</si>
  <si>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</si>
  <si>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</si>
  <si>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</si>
  <si>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</si>
  <si>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</si>
  <si>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</si>
  <si>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</si>
  <si>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</si>
  <si>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</si>
  <si>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</si>
  <si>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</si>
  <si>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</si>
  <si>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</si>
  <si>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</si>
  <si>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</si>
  <si>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</si>
  <si>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</si>
  <si>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</si>
  <si>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</si>
  <si>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</si>
  <si>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</si>
  <si>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</si>
  <si>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</si>
  <si>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</si>
  <si>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</si>
  <si>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</si>
  <si>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</si>
  <si>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</si>
  <si>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</si>
  <si>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</si>
  <si>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</si>
  <si>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</si>
  <si>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</si>
  <si>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</si>
  <si>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</si>
  <si>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</si>
  <si>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</si>
  <si>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</si>
  <si>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</si>
  <si>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</si>
  <si>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</si>
  <si>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</si>
  <si>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</si>
  <si>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</si>
  <si>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</si>
  <si>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</si>
  <si>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</si>
  <si>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</si>
  <si>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</si>
  <si>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</si>
  <si>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</si>
  <si>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</si>
  <si>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</si>
  <si>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</si>
  <si>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</si>
  <si>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</si>
  <si>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</si>
  <si>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</si>
  <si>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</si>
  <si>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</si>
  <si>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</si>
  <si>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</si>
  <si>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</si>
  <si>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</si>
  <si>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</si>
  <si>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</si>
  <si>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</si>
  <si>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</si>
  <si>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</si>
  <si>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</si>
  <si>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</si>
  <si>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</si>
  <si>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</si>
  <si>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</si>
  <si>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</si>
  <si>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</si>
  <si>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</si>
  <si>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</si>
  <si>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</si>
  <si>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</si>
  <si>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</si>
  <si>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</si>
  <si>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</si>
  <si>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</si>
  <si>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</si>
  <si>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</si>
  <si>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</si>
  <si>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</si>
  <si>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</si>
  <si>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</si>
  <si>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</si>
  <si>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</si>
  <si>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</si>
  <si>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</si>
  <si>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</si>
  <si>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</si>
  <si>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</si>
  <si>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</si>
  <si>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</si>
  <si>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</si>
  <si>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</si>
  <si>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</si>
  <si>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</si>
  <si>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</si>
  <si>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</si>
  <si>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</si>
  <si>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</si>
  <si>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</si>
  <si>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</si>
  <si>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</si>
  <si>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</si>
  <si>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</si>
  <si>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</si>
  <si>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</si>
  <si>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</si>
  <si>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</si>
  <si>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</si>
  <si>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</si>
  <si>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</si>
  <si>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</si>
  <si>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</si>
  <si>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</si>
  <si>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</si>
  <si>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</si>
  <si>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</si>
  <si>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</si>
  <si>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</si>
  <si>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</si>
  <si>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</si>
  <si>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</si>
  <si>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</si>
  <si>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</si>
  <si>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</si>
  <si>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</si>
  <si>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</si>
  <si>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</si>
  <si>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</si>
  <si>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</si>
  <si>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</si>
  <si>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</si>
  <si>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</si>
  <si>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</si>
  <si>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</si>
  <si>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</si>
  <si>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</si>
  <si>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</si>
  <si>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</si>
  <si>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</si>
  <si>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</si>
  <si>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</si>
  <si>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</si>
  <si>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</si>
  <si>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</si>
  <si>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</si>
  <si>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</si>
  <si>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</si>
  <si>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</si>
  <si>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</si>
  <si>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</si>
  <si>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</si>
  <si>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</si>
  <si>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</si>
  <si>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</si>
  <si>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</si>
  <si>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</si>
  <si>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</si>
  <si>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</si>
  <si>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</si>
  <si>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</si>
  <si>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</si>
  <si>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</si>
  <si>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</si>
  <si>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</si>
  <si>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</si>
  <si>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</si>
  <si>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</si>
  <si>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</si>
  <si>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</si>
  <si>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</si>
  <si>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</si>
  <si>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</si>
  <si>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</si>
  <si>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</si>
  <si>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</si>
  <si>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</si>
  <si>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</si>
  <si>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</si>
  <si>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</si>
  <si>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</si>
  <si>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</si>
  <si>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</si>
  <si>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</si>
  <si>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</si>
  <si>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</si>
  <si>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</si>
  <si>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</si>
  <si>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</si>
  <si>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</si>
  <si>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</si>
  <si>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</si>
  <si>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</si>
  <si>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</si>
  <si>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</si>
  <si>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</si>
  <si>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</si>
  <si>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</si>
  <si>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</si>
  <si>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</si>
  <si>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</si>
  <si>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</si>
  <si>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</si>
  <si>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</si>
  <si>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</si>
  <si>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</si>
  <si>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</si>
  <si>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</si>
  <si>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</si>
  <si>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</si>
  <si>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</si>
  <si>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</si>
  <si>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</si>
  <si>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</si>
  <si>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</si>
  <si>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</si>
  <si>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</si>
  <si>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</si>
  <si>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</si>
  <si>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</si>
  <si>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</si>
  <si>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</si>
  <si>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</si>
  <si>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</si>
  <si>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</si>
  <si>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</si>
  <si>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</si>
  <si>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</si>
  <si>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</si>
  <si>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</si>
  <si>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</si>
  <si>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</si>
  <si>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</si>
  <si>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</si>
  <si>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</si>
  <si>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</si>
  <si>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</si>
  <si>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</si>
  <si>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</si>
  <si>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</si>
  <si>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</si>
  <si>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</si>
  <si>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</si>
  <si>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</si>
  <si>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</si>
  <si>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</si>
  <si>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</si>
  <si>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</si>
  <si>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</si>
  <si>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</si>
  <si>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</si>
  <si>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</si>
  <si>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</si>
  <si>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</si>
  <si>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</si>
  <si>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</si>
  <si>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</si>
  <si>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</si>
  <si>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</si>
  <si>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</si>
  <si>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</si>
  <si>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</si>
  <si>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</si>
  <si>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</si>
  <si>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</si>
  <si>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</si>
  <si>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</si>
  <si>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</si>
  <si>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</si>
  <si>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</si>
  <si>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</si>
  <si>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</si>
  <si>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</si>
  <si>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</si>
  <si>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</si>
  <si>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</si>
  <si>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</si>
  <si>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</si>
  <si>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</si>
  <si>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</si>
  <si>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</si>
  <si>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</si>
  <si>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</si>
  <si>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</si>
  <si>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</si>
  <si>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</si>
  <si>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</si>
  <si>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</si>
  <si>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</si>
  <si>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</si>
  <si>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</si>
  <si>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</si>
  <si>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</si>
  <si>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</si>
  <si>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</si>
  <si>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</si>
  <si>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</si>
  <si>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</si>
  <si>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</si>
  <si>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</si>
  <si>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</si>
  <si>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</si>
  <si>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</si>
  <si>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</si>
  <si>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</si>
  <si>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</si>
  <si>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</si>
  <si>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</si>
  <si>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</si>
  <si>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</si>
  <si>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</si>
  <si>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</si>
  <si>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</si>
  <si>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</si>
  <si>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</si>
  <si>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</si>
  <si>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</si>
  <si>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</si>
  <si>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</si>
  <si>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</si>
  <si>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</si>
  <si>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</si>
  <si>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</si>
  <si>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</si>
  <si>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</si>
  <si>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</si>
  <si>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</si>
  <si>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</si>
  <si>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</si>
  <si>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</si>
  <si>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</si>
  <si>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</si>
  <si>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</si>
  <si>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</si>
  <si>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</si>
  <si>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</si>
  <si>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</si>
  <si>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</si>
  <si>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</si>
  <si>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</si>
  <si>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</si>
  <si>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</si>
  <si>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</si>
  <si>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</si>
  <si>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</si>
  <si>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</si>
  <si>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</si>
  <si>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</si>
  <si>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</si>
  <si>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</si>
  <si>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</si>
  <si>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</si>
  <si>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</si>
  <si>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</si>
  <si>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</si>
  <si>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</si>
  <si>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</si>
  <si>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</si>
  <si>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</si>
  <si>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</si>
  <si>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</si>
  <si>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</si>
  <si>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</si>
  <si>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</si>
  <si>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</si>
  <si>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</si>
  <si>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</si>
  <si>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</si>
  <si>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</si>
  <si>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</si>
  <si>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</si>
  <si>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</si>
  <si>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</si>
  <si>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</si>
  <si>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</si>
  <si>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</si>
  <si>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</si>
  <si>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</si>
  <si>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</si>
  <si>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</si>
  <si>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</si>
  <si>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</si>
  <si>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</si>
  <si>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</si>
  <si>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</si>
  <si>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</si>
  <si>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</si>
  <si>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</si>
  <si>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</si>
  <si>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</si>
  <si>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</si>
  <si>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</si>
  <si>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</si>
  <si>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</si>
  <si>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</si>
  <si>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</si>
  <si>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</si>
  <si>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</si>
  <si>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</si>
  <si>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</si>
  <si>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</si>
  <si>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</si>
  <si>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</si>
  <si>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</si>
  <si>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</si>
  <si>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</si>
  <si>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</si>
  <si>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</si>
  <si>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</si>
  <si>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</si>
  <si>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</si>
  <si>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</si>
  <si>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</si>
  <si>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</si>
  <si>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</si>
  <si>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</si>
  <si>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</si>
  <si>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</si>
  <si>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</si>
  <si>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</si>
  <si>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</si>
  <si>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</si>
  <si>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</si>
  <si>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</si>
  <si>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</si>
  <si>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</si>
  <si>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</si>
  <si>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</si>
  <si>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</si>
  <si>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</si>
  <si>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</si>
  <si>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</si>
  <si>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</si>
  <si>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</si>
  <si>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</si>
  <si>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</si>
  <si>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</si>
  <si>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</si>
  <si>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</si>
  <si>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</si>
  <si>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</si>
  <si>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</si>
  <si>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</si>
  <si>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</si>
  <si>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</si>
  <si>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</si>
  <si>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</si>
  <si>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</si>
  <si>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</si>
  <si>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</si>
  <si>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</si>
  <si>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</si>
  <si>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</si>
  <si>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</si>
  <si>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</si>
  <si>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</si>
  <si>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</si>
  <si>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</si>
  <si>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</si>
  <si>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</si>
  <si>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</si>
  <si>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</si>
  <si>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</si>
  <si>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</si>
  <si>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</si>
  <si>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</si>
  <si>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</si>
  <si>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</si>
  <si>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</si>
  <si>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</si>
  <si>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</si>
  <si>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</si>
  <si>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</si>
  <si>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</si>
  <si>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</si>
  <si>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</si>
  <si>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</si>
  <si>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</si>
  <si>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</si>
  <si>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</si>
  <si>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</si>
  <si>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</si>
  <si>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</si>
  <si>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</si>
  <si>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</si>
  <si>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</si>
  <si>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</si>
  <si>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</si>
  <si>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</si>
  <si>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</si>
  <si>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</si>
  <si>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</si>
  <si>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</si>
  <si>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</si>
  <si>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</si>
  <si>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</si>
  <si>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</si>
  <si>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</si>
  <si>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</si>
  <si>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</si>
  <si>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</si>
  <si>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</si>
  <si>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</si>
  <si>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</si>
  <si>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</si>
  <si>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</si>
  <si>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</si>
  <si>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</si>
  <si>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</si>
  <si>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</si>
  <si>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</si>
  <si>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</si>
  <si>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</si>
  <si>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</si>
  <si>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</si>
  <si>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</si>
  <si>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</si>
  <si>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</si>
  <si>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</si>
  <si>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</si>
  <si>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</si>
  <si>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</si>
  <si>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</si>
  <si>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</si>
  <si>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</si>
  <si>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</si>
  <si>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</si>
  <si>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</si>
  <si>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</si>
  <si>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</si>
  <si>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</si>
  <si>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</si>
  <si>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</si>
  <si>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</si>
  <si>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</si>
  <si>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</si>
  <si>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</si>
  <si>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</si>
  <si>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</si>
  <si>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</si>
  <si>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</si>
  <si>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</si>
  <si>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</si>
  <si>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</si>
  <si>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</si>
  <si>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</si>
  <si>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</si>
  <si>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</si>
  <si>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</si>
  <si>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</si>
  <si>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</si>
  <si>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</si>
  <si>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</si>
  <si>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</si>
  <si>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</si>
  <si>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</si>
  <si>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</si>
  <si>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</si>
  <si>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</si>
  <si>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</si>
  <si>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</si>
  <si>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</si>
  <si>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</si>
  <si>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</si>
  <si>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</si>
  <si>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</si>
  <si>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</si>
  <si>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</si>
  <si>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</si>
  <si>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</si>
  <si>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</si>
  <si>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</si>
  <si>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</si>
  <si>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</si>
  <si>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</si>
  <si>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</si>
  <si>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</si>
  <si>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</si>
  <si>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</si>
  <si>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</si>
  <si>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</si>
  <si>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</si>
  <si>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</si>
  <si>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</si>
  <si>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</si>
  <si>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</si>
  <si>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</si>
  <si>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</si>
  <si>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</si>
  <si>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</si>
  <si>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</si>
  <si>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</si>
  <si>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</si>
  <si>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</si>
  <si>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</si>
  <si>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</si>
  <si>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</si>
  <si>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</si>
  <si>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</si>
  <si>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</si>
  <si>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</si>
  <si>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</si>
  <si>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</si>
  <si>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</si>
  <si>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</si>
  <si>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</si>
  <si>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</si>
  <si>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</si>
  <si>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</si>
  <si>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</si>
  <si>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</si>
  <si>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</si>
  <si>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</si>
  <si>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</si>
  <si>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</si>
  <si>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</si>
  <si>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</si>
  <si>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</si>
  <si>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</si>
  <si>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</si>
  <si>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</si>
  <si>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</si>
  <si>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</si>
  <si>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</si>
  <si>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</si>
  <si>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</si>
  <si>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</si>
  <si>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</si>
  <si>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</si>
  <si>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</si>
  <si>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</si>
  <si>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</si>
  <si>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</si>
  <si>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</si>
  <si>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</si>
  <si>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</si>
  <si>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</si>
  <si>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</si>
  <si>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</si>
  <si>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</si>
  <si>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</si>
  <si>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</si>
  <si>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</si>
  <si>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</si>
  <si>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</si>
  <si>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</si>
  <si>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</si>
  <si>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</si>
  <si>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</si>
  <si>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</si>
  <si>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</si>
  <si>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</si>
  <si>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</si>
  <si>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</si>
  <si>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</si>
  <si>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</si>
  <si>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</si>
  <si>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</si>
  <si>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</si>
  <si>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</si>
  <si>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</si>
  <si>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</si>
  <si>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</si>
  <si>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</si>
  <si>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</si>
  <si>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</si>
  <si>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</si>
  <si>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</si>
  <si>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</si>
  <si>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</si>
  <si>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</si>
  <si>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</si>
  <si>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</si>
  <si>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</si>
  <si>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</si>
  <si>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</si>
  <si>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</si>
  <si>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</si>
  <si>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</si>
  <si>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</si>
  <si>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</si>
  <si>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</si>
  <si>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</si>
  <si>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</si>
  <si>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</si>
  <si>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</si>
  <si>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</si>
  <si>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</si>
  <si>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</si>
  <si>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</si>
  <si>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</si>
  <si>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</si>
  <si>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</si>
  <si>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</si>
  <si>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</si>
  <si>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</si>
  <si>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</si>
  <si>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</si>
  <si>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</si>
  <si>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</si>
  <si>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</si>
  <si>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</si>
  <si>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</si>
  <si>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</si>
  <si>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</si>
  <si>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</si>
  <si>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</si>
  <si>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</si>
  <si>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</si>
  <si>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</si>
  <si>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</si>
  <si>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</si>
  <si>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</si>
  <si>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</si>
  <si>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</si>
  <si>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</si>
  <si>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</si>
  <si>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</si>
  <si>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</si>
  <si>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</si>
  <si>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</si>
  <si>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</si>
  <si>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</si>
  <si>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</si>
  <si>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</si>
  <si>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</si>
  <si>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</si>
  <si>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</si>
  <si>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</si>
  <si>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</si>
  <si>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</si>
  <si>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</si>
  <si>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</si>
  <si>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</si>
  <si>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</si>
  <si>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</si>
  <si>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</si>
  <si>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</si>
  <si>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</si>
  <si>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</si>
  <si>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</si>
  <si>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</si>
  <si>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</si>
  <si>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</si>
  <si>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</si>
  <si>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</si>
  <si>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</si>
  <si>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</si>
  <si>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</si>
  <si>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</si>
  <si>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</si>
  <si>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</si>
  <si>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</si>
  <si>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</si>
  <si>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</si>
  <si>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</si>
  <si>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</si>
  <si>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</si>
  <si>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</si>
  <si>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</si>
  <si>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</si>
  <si>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</si>
  <si>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</si>
  <si>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</si>
  <si>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</si>
  <si>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</si>
  <si>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</si>
  <si>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</si>
  <si>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</si>
  <si>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</si>
  <si>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</si>
  <si>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</si>
  <si>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</si>
  <si>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</si>
  <si>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</si>
  <si>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</si>
  <si>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</si>
  <si>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</si>
  <si>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</si>
  <si>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</si>
  <si>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</si>
  <si>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</si>
  <si>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</si>
  <si>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</si>
  <si>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</si>
  <si>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</si>
  <si>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</si>
  <si>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</si>
  <si>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</si>
  <si>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</si>
  <si>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</si>
  <si>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</si>
  <si>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</si>
  <si>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</si>
  <si>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</si>
  <si>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</si>
  <si>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</si>
  <si>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</si>
  <si>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</si>
  <si>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</si>
  <si>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</si>
  <si>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</si>
  <si>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</si>
  <si>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</si>
  <si>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</si>
  <si>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</si>
  <si>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</si>
  <si>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</si>
  <si>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</si>
  <si>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</si>
  <si>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</si>
  <si>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</si>
  <si>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</si>
  <si>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</si>
  <si>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</si>
  <si>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</si>
  <si>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</si>
  <si>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</si>
  <si>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</si>
  <si>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</si>
  <si>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</si>
  <si>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</si>
  <si>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</si>
  <si>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</si>
  <si>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</si>
  <si>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</si>
  <si>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</si>
  <si>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</si>
  <si>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</si>
  <si>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</si>
  <si>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</si>
  <si>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</si>
  <si>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</si>
  <si>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</si>
  <si>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</si>
  <si>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</si>
  <si>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</si>
  <si>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</si>
  <si>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</si>
  <si>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</si>
  <si>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</si>
  <si>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</si>
  <si>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</si>
  <si>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</si>
  <si>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</si>
  <si>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</si>
  <si>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</si>
  <si>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</si>
  <si>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</si>
  <si>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</si>
  <si>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</si>
  <si>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</si>
  <si>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</si>
  <si>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</si>
  <si>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</si>
  <si>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</si>
  <si>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</si>
  <si>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</si>
  <si>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</si>
  <si>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</si>
  <si>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</si>
  <si>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</si>
  <si>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</si>
  <si>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</si>
  <si>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</si>
  <si>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</si>
  <si>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</si>
  <si>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</si>
  <si>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</si>
  <si>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</si>
  <si>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</si>
  <si>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</si>
  <si>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</si>
  <si>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</si>
  <si>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</si>
  <si>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</si>
  <si>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</si>
  <si>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</si>
  <si>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</si>
  <si>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</si>
  <si>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</si>
  <si>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</si>
  <si>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</si>
  <si>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</si>
  <si>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</si>
  <si>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</si>
  <si>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</si>
  <si>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</si>
  <si>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</si>
  <si>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</si>
  <si>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</si>
  <si>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</si>
  <si>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</si>
  <si>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</si>
  <si>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</si>
  <si>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</si>
  <si>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</si>
  <si>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</si>
  <si>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</si>
  <si>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</si>
  <si>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</si>
  <si>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</si>
  <si>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</si>
  <si>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</si>
  <si>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</si>
  <si>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</si>
  <si>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</si>
  <si>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</si>
  <si>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</si>
  <si>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</si>
  <si>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</si>
  <si>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</si>
  <si>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</si>
  <si>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</si>
  <si>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</si>
  <si>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</si>
  <si>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</si>
  <si>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</si>
  <si>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</si>
  <si>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</si>
  <si>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</si>
  <si>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</si>
  <si>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</si>
  <si>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</si>
  <si>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</si>
  <si>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</si>
  <si>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</si>
  <si>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</si>
  <si>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</si>
  <si>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</si>
  <si>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</si>
  <si>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</si>
  <si>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</si>
  <si>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</si>
  <si>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</si>
  <si>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</si>
  <si>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</si>
  <si>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</si>
  <si>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</si>
  <si>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</si>
  <si>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</si>
  <si>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</si>
  <si>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</si>
  <si>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</si>
  <si>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</si>
  <si>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</si>
  <si>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</si>
  <si>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</si>
  <si>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</si>
  <si>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</si>
  <si>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</si>
  <si>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</si>
  <si>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</si>
  <si>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</si>
  <si>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</si>
  <si>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</si>
  <si>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</si>
  <si>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</si>
  <si>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</si>
  <si>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</si>
  <si>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</si>
  <si>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</si>
  <si>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</si>
  <si>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</si>
  <si>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</si>
  <si>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</si>
  <si>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</si>
  <si>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</si>
  <si>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</si>
  <si>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</si>
  <si>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</si>
  <si>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</si>
  <si>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</si>
  <si>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</si>
  <si>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</si>
  <si>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</si>
  <si>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</si>
  <si>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</si>
  <si>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</si>
  <si>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</si>
  <si>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</si>
  <si>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</si>
  <si>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</si>
  <si>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</si>
  <si>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</si>
  <si>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</si>
  <si>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</si>
  <si>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</si>
  <si>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</si>
  <si>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</si>
  <si>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</si>
  <si>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</si>
  <si>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</si>
  <si>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</si>
  <si>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</si>
  <si>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</si>
  <si>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</si>
  <si>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</si>
  <si>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</si>
  <si>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</si>
  <si>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</si>
  <si>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</si>
  <si>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</si>
  <si>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</si>
  <si>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</si>
  <si>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</si>
  <si>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</si>
  <si>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</si>
  <si>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</si>
  <si>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</si>
  <si>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</si>
  <si>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</si>
  <si>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</si>
  <si>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</si>
  <si>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</si>
  <si>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</si>
  <si>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</si>
  <si>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</si>
  <si>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</si>
  <si>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</si>
  <si>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</si>
  <si>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</si>
  <si>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</si>
  <si>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</si>
  <si>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</si>
  <si>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</si>
  <si>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</si>
  <si>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</si>
  <si>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</si>
  <si>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</si>
  <si>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</si>
  <si>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</si>
  <si>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</si>
  <si>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</si>
  <si>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</si>
  <si>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</si>
  <si>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</si>
  <si>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</si>
  <si>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</si>
  <si>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</si>
  <si>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</si>
  <si>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</si>
  <si>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</si>
  <si>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</si>
  <si>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</si>
  <si>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</si>
  <si>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</si>
  <si>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</si>
  <si>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</si>
  <si>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</si>
  <si>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</si>
  <si>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</si>
  <si>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</si>
  <si>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</si>
  <si>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</si>
  <si>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</si>
  <si>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</si>
  <si>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</si>
  <si>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</si>
  <si>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</si>
  <si>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</si>
  <si>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</si>
  <si>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</si>
  <si>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</si>
  <si>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</si>
  <si>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</si>
  <si>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</si>
  <si>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</si>
  <si>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</si>
  <si>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</si>
  <si>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</si>
  <si>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</si>
  <si>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</si>
  <si>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</si>
  <si>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</si>
  <si>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</si>
  <si>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</si>
  <si>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</si>
  <si>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</si>
  <si>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</si>
  <si>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</si>
  <si>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</si>
  <si>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</si>
  <si>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</si>
  <si>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</si>
  <si>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</si>
  <si>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</si>
  <si>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</si>
  <si>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</si>
  <si>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</si>
  <si>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</si>
  <si>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</si>
  <si>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</si>
  <si>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</si>
  <si>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</si>
  <si>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</si>
  <si>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</si>
  <si>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</si>
  <si>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</si>
  <si>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</si>
  <si>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</si>
  <si>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</si>
  <si>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</si>
  <si>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</si>
  <si>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</si>
  <si>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</si>
  <si>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</si>
  <si>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</si>
  <si>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</si>
  <si>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</si>
  <si>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</si>
  <si>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</si>
  <si>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</si>
  <si>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</si>
  <si>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</si>
  <si>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</si>
  <si>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</si>
  <si>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</si>
  <si>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</si>
  <si>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</si>
  <si>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</si>
  <si>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</si>
  <si>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</si>
  <si>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</si>
  <si>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</si>
  <si>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</si>
  <si>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</si>
  <si>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</si>
  <si>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</si>
  <si>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</si>
  <si>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</si>
  <si>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</si>
  <si>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</si>
  <si>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</si>
  <si>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</si>
  <si>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</si>
  <si>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</si>
  <si>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</si>
  <si>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</si>
  <si>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</si>
  <si>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</si>
  <si>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</si>
  <si>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</si>
  <si>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</si>
  <si>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</si>
  <si>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</si>
  <si>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</si>
  <si>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</si>
  <si>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</si>
  <si>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</si>
  <si>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</si>
  <si>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</si>
  <si>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</si>
  <si>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</si>
  <si>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</si>
  <si>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</si>
  <si>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</si>
  <si>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</si>
  <si>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</si>
  <si>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</si>
  <si>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</si>
  <si>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</si>
  <si>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</si>
  <si>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</si>
  <si>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</si>
  <si>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</si>
  <si>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</si>
  <si>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</si>
  <si>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</si>
  <si>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</si>
  <si>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</si>
  <si>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</si>
  <si>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</si>
  <si>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</si>
  <si>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</si>
  <si>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</si>
  <si>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</si>
  <si>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</si>
  <si>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</si>
  <si>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</si>
  <si>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</si>
  <si>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</si>
  <si>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</si>
  <si>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</si>
  <si>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</si>
  <si>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</si>
  <si>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</si>
  <si>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</si>
  <si>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</si>
  <si>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</si>
  <si>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</si>
  <si>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</si>
  <si>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</si>
  <si>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</si>
  <si>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</si>
  <si>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</si>
  <si>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</si>
  <si>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</si>
  <si>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</si>
  <si>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</si>
  <si>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</si>
  <si>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</si>
  <si>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</si>
  <si>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</si>
  <si>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</si>
  <si>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</si>
  <si>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</si>
  <si>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</si>
  <si>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</si>
  <si>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</si>
  <si>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</si>
  <si>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</si>
  <si>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</si>
  <si>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</si>
  <si>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</si>
  <si>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</si>
  <si>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</si>
  <si>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</si>
  <si>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</si>
  <si>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</si>
  <si>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</si>
  <si>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</si>
  <si>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</si>
  <si>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</si>
  <si>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</si>
  <si>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</si>
  <si>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</si>
  <si>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</si>
  <si>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</si>
  <si>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</si>
  <si>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</si>
  <si>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</si>
  <si>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</si>
  <si>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</si>
  <si>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</si>
  <si>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</si>
  <si>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</si>
  <si>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</si>
  <si>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</si>
  <si>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</si>
  <si>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</si>
  <si>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</si>
  <si>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</si>
  <si>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</si>
  <si>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</si>
  <si>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</si>
  <si>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</si>
  <si>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</si>
  <si>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</si>
  <si>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</si>
  <si>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</si>
  <si>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</si>
  <si>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</si>
  <si>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</si>
  <si>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</si>
  <si>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</si>
  <si>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</si>
  <si>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</si>
  <si>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</si>
  <si>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</si>
  <si>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</si>
  <si>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</si>
  <si>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</si>
  <si>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</si>
  <si>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</si>
  <si>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</si>
  <si>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</si>
  <si>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</si>
  <si>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</si>
  <si>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</si>
  <si>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</si>
  <si>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</si>
  <si>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</si>
  <si>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</si>
  <si>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</si>
  <si>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</si>
  <si>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</si>
  <si>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</si>
  <si>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</si>
  <si>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</si>
  <si>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</si>
  <si>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</si>
  <si>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</si>
  <si>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</si>
  <si>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</si>
  <si>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</si>
  <si>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</si>
  <si>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</si>
  <si>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</si>
  <si>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</si>
  <si>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</si>
  <si>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</si>
  <si>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</si>
  <si>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</si>
  <si>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</si>
  <si>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</si>
  <si>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</si>
  <si>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</si>
  <si>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</si>
  <si>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</si>
  <si>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</si>
  <si>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</si>
  <si>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</si>
  <si>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</si>
  <si>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</si>
  <si>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</si>
  <si>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</si>
  <si>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</si>
  <si>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</si>
  <si>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</si>
  <si>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</si>
  <si>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</si>
  <si>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</si>
  <si>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</si>
  <si>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</si>
  <si>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</si>
  <si>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</si>
  <si>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</si>
  <si>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</si>
  <si>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</si>
  <si>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</si>
  <si>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</si>
  <si>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</si>
  <si>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</si>
  <si>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</si>
  <si>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</si>
  <si>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</si>
  <si>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</si>
  <si>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</si>
  <si>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</si>
  <si>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</si>
  <si>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</si>
  <si>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</si>
  <si>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</si>
  <si>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</si>
  <si>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</si>
  <si>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</si>
  <si>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</si>
  <si>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</si>
  <si>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</si>
  <si>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</si>
  <si>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</si>
  <si>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</si>
  <si>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</si>
  <si>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</si>
  <si>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</si>
  <si>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</si>
  <si>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</si>
  <si>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</si>
  <si>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</si>
  <si>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</si>
  <si>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</si>
  <si>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</si>
  <si>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</si>
  <si>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</si>
  <si>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</si>
  <si>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</si>
  <si>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</si>
  <si>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</si>
  <si>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</si>
  <si>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</si>
  <si>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</si>
  <si>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</si>
  <si>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</si>
  <si>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</si>
  <si>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</si>
  <si>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</si>
  <si>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</si>
  <si>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</si>
  <si>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</si>
  <si>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</si>
  <si>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</si>
  <si>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</si>
  <si>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</si>
  <si>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</si>
  <si>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</si>
  <si>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</si>
  <si>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</si>
  <si>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</si>
  <si>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</si>
  <si>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</si>
  <si>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</si>
  <si>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</si>
  <si>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</si>
  <si>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</si>
  <si>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</si>
  <si>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</si>
  <si>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</si>
  <si>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</si>
  <si>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</si>
  <si>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</si>
  <si>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</si>
  <si>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</si>
  <si>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</si>
  <si>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</si>
  <si>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</si>
  <si>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</si>
  <si>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</si>
  <si>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</si>
  <si>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</si>
  <si>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</si>
  <si>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</si>
  <si>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</si>
  <si>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</si>
  <si>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</si>
  <si>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</si>
  <si>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</si>
  <si>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</si>
  <si>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</si>
  <si>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</si>
  <si>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</si>
  <si>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</si>
  <si>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</si>
  <si>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</si>
  <si>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</si>
  <si>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</si>
  <si>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</si>
  <si>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</si>
  <si>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</si>
  <si>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</si>
  <si>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</si>
  <si>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</si>
  <si>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</si>
  <si>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</si>
  <si>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</si>
  <si>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</si>
  <si>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</si>
  <si>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</si>
  <si>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</si>
  <si>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</si>
  <si>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</si>
  <si>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</si>
  <si>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</si>
  <si>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</si>
  <si>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</si>
  <si>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</si>
  <si>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</si>
  <si>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</si>
  <si>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</si>
  <si>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</si>
  <si>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</si>
  <si>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</si>
  <si>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</si>
  <si>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</si>
  <si>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</si>
  <si>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</si>
  <si>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</si>
  <si>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</si>
  <si>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</si>
  <si>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</si>
  <si>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</si>
  <si>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</si>
  <si>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</si>
  <si>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</si>
  <si>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</si>
  <si>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</si>
  <si>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</si>
  <si>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</si>
  <si>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</si>
  <si>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</si>
  <si>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</si>
  <si>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</si>
  <si>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</si>
  <si>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</si>
  <si>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</si>
  <si>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</si>
  <si>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</si>
  <si>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</si>
  <si>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</si>
  <si>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</si>
  <si>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</si>
  <si>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</si>
  <si>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</si>
  <si>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</si>
  <si>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</si>
  <si>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</si>
  <si>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</si>
  <si>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</si>
  <si>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</si>
  <si>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</si>
  <si>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</si>
  <si>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</si>
  <si>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</si>
  <si>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</si>
  <si>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</si>
  <si>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</si>
  <si>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</si>
  <si>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</si>
  <si>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</si>
  <si>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</si>
  <si>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</si>
  <si>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</si>
  <si>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</si>
  <si>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</si>
  <si>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</si>
  <si>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</si>
  <si>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</si>
  <si>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</si>
  <si>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</si>
  <si>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</si>
  <si>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</si>
  <si>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</si>
  <si>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</si>
  <si>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</si>
  <si>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</si>
  <si>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</si>
  <si>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</si>
  <si>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</si>
  <si>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</si>
  <si>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</si>
  <si>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</si>
  <si>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</si>
  <si>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</si>
  <si>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</si>
  <si>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</si>
  <si>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</si>
  <si>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</si>
  <si>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</si>
  <si>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</si>
  <si>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</si>
  <si>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</si>
  <si>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</si>
  <si>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</si>
  <si>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</si>
  <si>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</si>
  <si>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</si>
  <si>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</si>
  <si>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</si>
  <si>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</si>
  <si>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</si>
  <si>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</si>
  <si>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</si>
  <si>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</si>
  <si>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</si>
  <si>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</si>
  <si>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</si>
  <si>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</si>
  <si>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</si>
  <si>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</si>
  <si>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</si>
  <si>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</si>
  <si>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</si>
  <si>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</si>
  <si>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</si>
  <si>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</si>
  <si>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</si>
  <si>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</si>
  <si>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</si>
  <si>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</si>
  <si>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</si>
  <si>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</si>
  <si>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</si>
  <si>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</si>
  <si>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</si>
  <si>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</si>
  <si>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</si>
  <si>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</si>
  <si>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</si>
  <si>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</si>
  <si>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</si>
  <si>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</si>
  <si>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</si>
  <si>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</si>
  <si>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</si>
  <si>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</si>
  <si>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</si>
  <si>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</si>
  <si>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</si>
  <si>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</si>
  <si>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</si>
  <si>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</si>
  <si>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</si>
  <si>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</si>
  <si>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</si>
  <si>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</si>
  <si>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</si>
  <si>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</si>
  <si>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</si>
  <si>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</si>
  <si>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</si>
  <si>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</si>
  <si>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</si>
  <si>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</si>
  <si>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</si>
  <si>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</si>
  <si>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</si>
  <si>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</si>
  <si>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</si>
  <si>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</si>
  <si>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</si>
  <si>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</si>
  <si>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</si>
  <si>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</si>
  <si>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</si>
  <si>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</si>
  <si>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</si>
  <si>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</si>
  <si>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</si>
  <si>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</si>
  <si>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</si>
  <si>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</si>
  <si>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</si>
  <si>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</si>
  <si>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</si>
  <si>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</si>
  <si>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</si>
  <si>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</si>
  <si>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</si>
  <si>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</si>
  <si>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</si>
  <si>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</si>
  <si>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</si>
  <si>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</si>
  <si>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</si>
  <si>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</si>
  <si>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</si>
  <si>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</si>
  <si>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</si>
  <si>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</si>
  <si>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</si>
  <si>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</si>
  <si>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</si>
  <si>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</si>
  <si>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</si>
  <si>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</si>
  <si>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</si>
  <si>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</si>
  <si>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</si>
  <si>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</si>
  <si>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</si>
  <si>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</si>
  <si>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</si>
  <si>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</si>
  <si>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</si>
  <si>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</si>
  <si>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</si>
  <si>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</si>
  <si>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</si>
  <si>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</si>
  <si>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</si>
  <si>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</si>
  <si>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</si>
  <si>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</si>
  <si>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</si>
  <si>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</si>
  <si>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</si>
  <si>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</si>
  <si>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</si>
  <si>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</si>
  <si>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</si>
  <si>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</si>
  <si>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</si>
  <si>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</si>
  <si>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</si>
  <si>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</si>
  <si>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</si>
  <si>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</si>
  <si>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</si>
  <si>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</si>
  <si>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</si>
  <si>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</si>
  <si>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</si>
  <si>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</si>
  <si>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</si>
  <si>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</si>
  <si>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</si>
  <si>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</si>
  <si>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</si>
  <si>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</si>
  <si>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</si>
  <si>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</si>
  <si>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</si>
  <si>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</si>
  <si>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</si>
  <si>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</si>
  <si>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</si>
  <si>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</si>
  <si>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</si>
  <si>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</si>
  <si>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</si>
  <si>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</si>
  <si>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</si>
  <si>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</si>
  <si>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</si>
  <si>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</si>
  <si>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</si>
  <si>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</si>
  <si>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</si>
  <si>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</si>
  <si>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</si>
  <si>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</si>
  <si>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</si>
  <si>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</si>
  <si>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</si>
  <si>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</si>
  <si>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</si>
  <si>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</si>
  <si>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</si>
  <si>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</si>
  <si>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</si>
  <si>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</si>
  <si>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</si>
  <si>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</si>
  <si>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</si>
  <si>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</si>
  <si>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</si>
  <si>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</si>
  <si>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</si>
  <si>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</si>
  <si>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</si>
  <si>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</si>
  <si>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</si>
  <si>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</si>
  <si>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</si>
  <si>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</si>
  <si>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</si>
  <si>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</si>
  <si>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</si>
  <si>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</si>
  <si>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</si>
  <si>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</si>
  <si>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</si>
  <si>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</si>
  <si>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</si>
  <si>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</si>
  <si>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</si>
  <si>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</si>
  <si>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</si>
  <si>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</si>
  <si>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</si>
  <si>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</si>
  <si>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</si>
  <si>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</si>
  <si>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</si>
  <si>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</si>
  <si>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</si>
  <si>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</si>
  <si>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</si>
  <si>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</si>
  <si>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</si>
  <si>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</si>
  <si>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</si>
  <si>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</si>
  <si>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</si>
  <si>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</si>
  <si>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</si>
  <si>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</si>
  <si>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</si>
  <si>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</si>
  <si>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</si>
  <si>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</si>
  <si>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</si>
  <si>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</si>
  <si>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</si>
  <si>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</si>
  <si>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</si>
  <si>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</si>
  <si>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</si>
  <si>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</si>
  <si>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</si>
  <si>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</si>
  <si>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</si>
  <si>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</si>
  <si>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</si>
  <si>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</si>
  <si>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</si>
  <si>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</si>
  <si>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</si>
  <si>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</si>
  <si>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</si>
  <si>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</si>
  <si>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</si>
  <si>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</si>
  <si>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</si>
  <si>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</si>
  <si>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</si>
  <si>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</si>
  <si>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</si>
  <si>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</si>
  <si>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</si>
  <si>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</si>
  <si>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</si>
  <si>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</si>
  <si>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</si>
  <si>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</si>
  <si>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</si>
  <si>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</si>
  <si>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</si>
  <si>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</si>
  <si>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</si>
  <si>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</si>
  <si>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</si>
  <si>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</si>
  <si>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</si>
  <si>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</si>
  <si>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</si>
  <si>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</si>
  <si>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</si>
  <si>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</si>
  <si>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</si>
  <si>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</si>
  <si>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</si>
  <si>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</si>
  <si>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</si>
  <si>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</si>
  <si>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</si>
  <si>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</si>
  <si>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</si>
  <si>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</si>
  <si>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</si>
  <si>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</si>
  <si>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</si>
  <si>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</si>
  <si>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</si>
  <si>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</si>
  <si>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</si>
  <si>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</si>
  <si>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</si>
  <si>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</si>
  <si>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</si>
  <si>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</si>
  <si>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</si>
  <si>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</si>
  <si>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</si>
  <si>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</si>
  <si>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</si>
  <si>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</si>
  <si>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</si>
  <si>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</si>
  <si>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</si>
  <si>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</si>
  <si>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</si>
  <si>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</si>
  <si>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</si>
  <si>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</si>
  <si>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</si>
  <si>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</si>
  <si>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</si>
  <si>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</si>
  <si>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</si>
  <si>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</si>
  <si>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</si>
  <si>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</si>
  <si>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</si>
  <si>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</si>
  <si>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</si>
  <si>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</si>
  <si>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</si>
  <si>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</si>
  <si>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</si>
  <si>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</si>
  <si>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</si>
  <si>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</si>
  <si>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</si>
  <si>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</si>
  <si>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</si>
  <si>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</si>
  <si>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</si>
  <si>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</si>
  <si>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</si>
  <si>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</si>
  <si>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</si>
  <si>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</si>
  <si>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</si>
  <si>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</si>
  <si>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</si>
  <si>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</si>
  <si>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</si>
  <si>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</si>
  <si>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</si>
  <si>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</si>
  <si>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</si>
  <si>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</si>
  <si>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</si>
  <si>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</si>
  <si>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</si>
  <si>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</si>
  <si>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</si>
  <si>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</si>
  <si>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</si>
  <si>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</si>
  <si>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</si>
  <si>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</si>
  <si>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</si>
  <si>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</si>
  <si>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</si>
  <si>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</si>
  <si>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</si>
  <si>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</si>
  <si>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</si>
  <si>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</si>
  <si>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</si>
  <si>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</si>
  <si>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</si>
  <si>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</si>
  <si>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</si>
  <si>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</si>
  <si>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</si>
  <si>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</si>
  <si>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</si>
  <si>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</si>
  <si>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</si>
  <si>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</si>
  <si>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</si>
  <si>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</si>
  <si>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</si>
  <si>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</si>
  <si>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</si>
  <si>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</si>
  <si>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</si>
  <si>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</si>
  <si>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</si>
  <si>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</si>
  <si>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</si>
  <si>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</si>
  <si>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</si>
  <si>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</si>
  <si>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</si>
  <si>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</si>
  <si>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</si>
  <si>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</si>
  <si>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</si>
  <si>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</si>
  <si>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</si>
  <si>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</si>
  <si>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</si>
  <si>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</si>
  <si>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</si>
  <si>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</si>
  <si>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</si>
  <si>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</si>
  <si>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</si>
  <si>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</si>
  <si>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</si>
  <si>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</si>
  <si>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</si>
  <si>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</si>
  <si>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</si>
  <si>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</si>
  <si>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</si>
  <si>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</si>
  <si>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</si>
  <si>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</si>
  <si>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</si>
  <si>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</si>
  <si>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</si>
  <si>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</si>
  <si>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</si>
  <si>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</si>
  <si>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</si>
  <si>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</si>
  <si>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</si>
  <si>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</si>
  <si>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</si>
  <si>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</si>
  <si>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</si>
  <si>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</si>
  <si>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</si>
  <si>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</si>
  <si>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</si>
  <si>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</si>
  <si>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</si>
  <si>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</si>
  <si>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</si>
  <si>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</si>
  <si>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</si>
  <si>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</si>
  <si>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</si>
  <si>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</si>
  <si>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</si>
  <si>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</si>
  <si>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</si>
  <si>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</si>
  <si>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</si>
  <si>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</si>
  <si>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</si>
  <si>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</si>
  <si>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</si>
  <si>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</si>
  <si>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</si>
  <si>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</si>
  <si>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</si>
  <si>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</si>
  <si>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</si>
  <si>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</si>
  <si>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</si>
  <si>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</si>
  <si>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</si>
  <si>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</si>
  <si>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</si>
  <si>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</si>
  <si>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</si>
  <si>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</si>
  <si>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</si>
  <si>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</si>
  <si>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</si>
  <si>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</si>
  <si>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</si>
  <si>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</si>
  <si>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</si>
  <si>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</si>
  <si>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</si>
  <si>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</si>
  <si>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</si>
  <si>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</si>
  <si>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</si>
  <si>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</si>
  <si>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</si>
  <si>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</si>
  <si>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</si>
  <si>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</si>
  <si>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</si>
  <si>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</si>
  <si>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</si>
  <si>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</si>
  <si>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</si>
  <si>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</si>
  <si>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</si>
  <si>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</si>
  <si>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</si>
  <si>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</si>
  <si>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</si>
  <si>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</si>
  <si>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</si>
  <si>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</si>
  <si>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</si>
  <si>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</si>
  <si>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</si>
  <si>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</si>
  <si>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</si>
  <si>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</si>
  <si>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</si>
  <si>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</si>
  <si>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</si>
  <si>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</si>
  <si>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</si>
  <si>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</si>
  <si>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</si>
  <si>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</si>
  <si>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</si>
  <si>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</si>
  <si>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</si>
  <si>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</si>
  <si>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</si>
  <si>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</si>
  <si>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</si>
  <si>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</si>
  <si>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</si>
  <si>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</si>
  <si>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</si>
  <si>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</si>
  <si>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</si>
  <si>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</si>
  <si>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</si>
  <si>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</si>
  <si>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</si>
  <si>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</si>
  <si>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</si>
  <si>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</si>
  <si>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</si>
  <si>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</si>
  <si>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</si>
  <si>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</si>
  <si>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</si>
  <si>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</si>
  <si>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</si>
  <si>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</si>
  <si>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</si>
  <si>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</si>
  <si>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</si>
  <si>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</si>
  <si>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</si>
  <si>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</si>
  <si>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</si>
  <si>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</si>
  <si>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</si>
  <si>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</si>
  <si>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</si>
  <si>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</si>
  <si>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</si>
  <si>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</si>
  <si>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</si>
  <si>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</si>
  <si>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</si>
  <si>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</si>
  <si>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</si>
  <si>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</si>
  <si>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</si>
  <si>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</si>
  <si>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</si>
  <si>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</si>
  <si>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</si>
  <si>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</si>
  <si>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</si>
  <si>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</si>
  <si>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</si>
  <si>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</si>
  <si>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</si>
  <si>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</si>
  <si>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</si>
  <si>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</si>
  <si>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</si>
  <si>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</si>
  <si>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</si>
  <si>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</si>
  <si>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</si>
  <si>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</si>
  <si>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</si>
  <si>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</si>
  <si>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</si>
  <si>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</si>
  <si>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</si>
  <si>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</si>
  <si>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</si>
  <si>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</si>
  <si>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</si>
  <si>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</si>
  <si>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</si>
  <si>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</si>
  <si>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</si>
  <si>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</si>
  <si>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</si>
  <si>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</si>
  <si>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</si>
  <si>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</si>
  <si>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</si>
  <si>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</si>
  <si>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</si>
  <si>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</si>
  <si>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</si>
  <si>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</si>
  <si>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</si>
  <si>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</si>
  <si>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</si>
  <si>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</si>
  <si>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</si>
  <si>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</si>
  <si>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</si>
  <si>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</si>
  <si>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</si>
  <si>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</si>
  <si>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</si>
  <si>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</si>
  <si>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</si>
  <si>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</si>
  <si>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</si>
  <si>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</si>
  <si>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</si>
  <si>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</si>
  <si>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</si>
  <si>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</si>
  <si>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</si>
  <si>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</si>
  <si>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</si>
  <si>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</si>
  <si>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</si>
  <si>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</si>
  <si>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</si>
  <si>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</si>
  <si>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</si>
  <si>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</si>
  <si>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</si>
  <si>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</si>
  <si>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</si>
  <si>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</si>
  <si>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</si>
  <si>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</si>
  <si>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</si>
  <si>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</si>
  <si>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</si>
  <si>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</si>
  <si>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</si>
  <si>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</si>
  <si>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</si>
  <si>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</si>
  <si>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</si>
  <si>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</si>
  <si>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</si>
  <si>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</si>
  <si>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</si>
  <si>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</si>
  <si>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</si>
  <si>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</si>
  <si>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</si>
  <si>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</si>
  <si>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</si>
  <si>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</si>
  <si>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</si>
  <si>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</si>
  <si>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</si>
  <si>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</si>
  <si>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</si>
  <si>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</si>
  <si>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</si>
  <si>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</si>
  <si>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</si>
  <si>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</si>
  <si>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</si>
  <si>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</si>
  <si>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</si>
  <si>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</si>
  <si>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</si>
  <si>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</si>
  <si>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</si>
  <si>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</si>
  <si>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</si>
  <si>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</si>
  <si>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</si>
  <si>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</si>
  <si>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</si>
  <si>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</si>
  <si>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</si>
  <si>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</si>
  <si>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</si>
  <si>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</si>
  <si>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</si>
  <si>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</si>
  <si>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</si>
  <si>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</si>
  <si>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</si>
  <si>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</si>
  <si>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</si>
  <si>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</si>
  <si>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</si>
  <si>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</si>
  <si>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</si>
  <si>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</si>
  <si>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</si>
  <si>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</si>
  <si>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</si>
  <si>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</si>
  <si>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</si>
  <si>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</si>
  <si>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</si>
  <si>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</si>
  <si>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</si>
  <si>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</si>
  <si>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</si>
  <si>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</si>
  <si>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</si>
  <si>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</si>
  <si>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</si>
  <si>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</si>
  <si>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</si>
  <si>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</si>
  <si>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</si>
  <si>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</si>
  <si>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</si>
  <si>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</si>
  <si>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</si>
  <si>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</si>
  <si>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</si>
  <si>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</si>
  <si>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</si>
  <si>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</si>
  <si>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</si>
  <si>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</si>
  <si>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</si>
  <si>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</si>
  <si>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</si>
  <si>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</si>
  <si>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</si>
  <si>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</si>
  <si>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</si>
  <si>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</si>
  <si>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</si>
  <si>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</si>
  <si>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</si>
  <si>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</si>
  <si>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</si>
  <si>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</si>
  <si>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</si>
  <si>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</si>
  <si>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</si>
  <si>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</si>
  <si>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</si>
  <si>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</si>
  <si>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</si>
  <si>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</si>
  <si>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</si>
  <si>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</si>
  <si>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</si>
  <si>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</si>
  <si>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</si>
  <si>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</si>
  <si>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</si>
  <si>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</si>
  <si>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</si>
  <si>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</si>
  <si>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</si>
  <si>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</si>
  <si>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</si>
  <si>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</si>
  <si>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</si>
  <si>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</si>
  <si>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</si>
  <si>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</si>
  <si>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</si>
  <si>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</si>
  <si>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</si>
  <si>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</si>
  <si>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</si>
  <si>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</si>
  <si>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</si>
  <si>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</si>
  <si>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</si>
  <si>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</si>
  <si>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</si>
  <si>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</si>
  <si>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</si>
  <si>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</si>
  <si>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</si>
  <si>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</si>
  <si>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</si>
  <si>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</si>
  <si>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</si>
  <si>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</si>
  <si>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</si>
  <si>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</si>
  <si>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</si>
  <si>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</si>
  <si>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</si>
  <si>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</si>
  <si>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</si>
  <si>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</si>
  <si>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</si>
  <si>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</si>
  <si>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</si>
  <si>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</si>
  <si>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</si>
  <si>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</si>
  <si>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</si>
  <si>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</si>
  <si>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</si>
  <si>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</si>
  <si>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</si>
  <si>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</si>
  <si>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</si>
  <si>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</si>
  <si>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</si>
  <si>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</si>
  <si>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</si>
  <si>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</si>
  <si>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</si>
  <si>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</si>
  <si>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</si>
  <si>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</si>
  <si>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</si>
  <si>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</si>
  <si>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</si>
  <si>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</si>
  <si>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</si>
  <si>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</si>
  <si>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</si>
  <si>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</si>
  <si>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</si>
  <si>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</si>
  <si>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</si>
  <si>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</si>
  <si>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</si>
  <si>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</si>
  <si>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</si>
  <si>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</si>
  <si>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</si>
  <si>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</si>
  <si>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</si>
  <si>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</si>
  <si>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</si>
  <si>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</si>
  <si>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</si>
  <si>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</si>
  <si>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</si>
  <si>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</si>
  <si>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</si>
  <si>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</si>
  <si>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</si>
  <si>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</si>
  <si>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</si>
  <si>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</si>
  <si>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</si>
  <si>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</si>
  <si>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</si>
  <si>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</si>
  <si>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</si>
  <si>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</si>
  <si>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</si>
  <si>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</si>
  <si>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</si>
  <si>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</si>
  <si>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</si>
  <si>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</si>
  <si>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</si>
  <si>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</si>
  <si>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</si>
  <si>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</si>
  <si>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</si>
  <si>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</si>
  <si>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</si>
  <si>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</si>
  <si>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</si>
  <si>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</si>
  <si>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</si>
  <si>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</si>
  <si>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</si>
  <si>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</si>
  <si>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</si>
  <si>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</si>
  <si>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</si>
  <si>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</si>
  <si>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</si>
  <si>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</si>
  <si>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</si>
  <si>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</si>
  <si>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</si>
  <si>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</si>
  <si>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</si>
  <si>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</si>
  <si>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</si>
  <si>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</si>
  <si>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</si>
  <si>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</si>
  <si>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</si>
  <si>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</si>
  <si>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</si>
  <si>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</si>
  <si>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</si>
  <si>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</si>
  <si>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</si>
  <si>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</si>
  <si>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</si>
  <si>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</si>
  <si>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</si>
  <si>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</si>
  <si>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</si>
  <si>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</si>
  <si>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</si>
  <si>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</si>
  <si>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</si>
  <si>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</si>
  <si>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</si>
  <si>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</si>
  <si>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</si>
  <si>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</si>
  <si>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</si>
  <si>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</si>
  <si>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</si>
  <si>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</si>
  <si>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</si>
  <si>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</si>
  <si>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</si>
  <si>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</si>
  <si>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</si>
  <si>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</si>
  <si>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</si>
  <si>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</si>
  <si>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</si>
  <si>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</si>
  <si>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</si>
  <si>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</si>
  <si>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</si>
  <si>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</si>
  <si>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</si>
  <si>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</si>
  <si>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</si>
  <si>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</si>
  <si>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</si>
  <si>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</si>
  <si>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</si>
  <si>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</si>
  <si>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</si>
  <si>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</si>
  <si>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</si>
  <si>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</si>
  <si>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</si>
  <si>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</si>
  <si>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</si>
  <si>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</si>
  <si>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</si>
  <si>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</si>
  <si>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</si>
  <si>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</si>
  <si>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</si>
  <si>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</si>
  <si>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</si>
  <si>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</si>
  <si>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</si>
  <si>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</si>
  <si>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</si>
  <si>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</si>
  <si>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</si>
  <si>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</si>
  <si>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</si>
  <si>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</si>
  <si>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</si>
  <si>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</si>
  <si>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</si>
  <si>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</si>
  <si>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</si>
  <si>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</si>
  <si>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</si>
  <si>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</si>
  <si>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</si>
  <si>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</si>
  <si>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</si>
  <si>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</si>
  <si>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</si>
  <si>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</si>
  <si>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</si>
  <si>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</si>
  <si>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</si>
  <si>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</si>
  <si>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</si>
  <si>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</si>
  <si>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</si>
  <si>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</si>
  <si>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</si>
  <si>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</si>
  <si>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</si>
  <si>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</si>
  <si>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</si>
  <si>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</si>
  <si>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</si>
  <si>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</si>
  <si>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</si>
  <si>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</si>
  <si>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</si>
  <si>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</si>
  <si>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</si>
  <si>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</si>
  <si>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</si>
  <si>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</si>
  <si>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</si>
  <si>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</si>
  <si>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</si>
  <si>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</si>
  <si>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</si>
  <si>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</si>
  <si>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</si>
  <si>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</si>
  <si>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</si>
  <si>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</si>
  <si>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</si>
  <si>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</si>
  <si>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</si>
  <si>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</si>
  <si>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</si>
  <si>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</si>
  <si>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</si>
  <si>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</si>
  <si>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</si>
  <si>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</si>
  <si>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</si>
  <si>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</si>
  <si>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</si>
  <si>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</si>
  <si>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</si>
  <si>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</si>
  <si>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</si>
  <si>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</si>
  <si>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</si>
  <si>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</si>
  <si>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</si>
  <si>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</si>
  <si>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</si>
  <si>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</si>
  <si>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</si>
  <si>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</si>
  <si>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</si>
  <si>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</si>
  <si>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</si>
  <si>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</si>
  <si>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</si>
  <si>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</si>
  <si>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</si>
  <si>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</si>
  <si>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</si>
  <si>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</si>
  <si>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</si>
  <si>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</si>
  <si>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</si>
  <si>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</si>
  <si>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</si>
  <si>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</si>
  <si>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</si>
  <si>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</si>
  <si>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</si>
  <si>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</si>
  <si>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</si>
  <si>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</si>
  <si>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</si>
  <si>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</si>
  <si>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</si>
  <si>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</si>
  <si>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</si>
  <si>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</si>
  <si>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</si>
  <si>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</si>
  <si>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</si>
  <si>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</si>
  <si>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</si>
  <si>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</si>
  <si>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</si>
  <si>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</si>
  <si>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</si>
  <si>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</si>
  <si>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</si>
  <si>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</si>
  <si>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</si>
  <si>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</si>
  <si>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</si>
  <si>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</si>
  <si>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</si>
  <si>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</si>
  <si>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</si>
  <si>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</si>
  <si>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</si>
  <si>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</si>
  <si>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</si>
  <si>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</si>
  <si>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</si>
  <si>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</si>
  <si>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</si>
  <si>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</si>
  <si>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</si>
  <si>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</si>
  <si>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</si>
  <si>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</si>
  <si>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</si>
  <si>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</si>
  <si>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</si>
  <si>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</si>
  <si>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</si>
  <si>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</si>
  <si>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</si>
  <si>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</si>
  <si>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</si>
  <si>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</si>
  <si>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</si>
  <si>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</si>
  <si>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</si>
  <si>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</si>
  <si>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</si>
  <si>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</si>
  <si>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</si>
  <si>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</si>
  <si>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</si>
  <si>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</si>
  <si>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</si>
  <si>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</si>
  <si>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</si>
  <si>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</si>
  <si>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</si>
  <si>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</si>
  <si>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</si>
  <si>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</si>
  <si>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</si>
  <si>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</si>
  <si>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</si>
  <si>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</si>
  <si>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</si>
  <si>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</si>
  <si>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</si>
  <si>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</si>
  <si>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</si>
  <si>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</si>
  <si>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</si>
  <si>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</si>
  <si>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</si>
  <si>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</si>
  <si>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</si>
  <si>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</si>
  <si>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</si>
  <si>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</si>
  <si>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</si>
  <si>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</si>
  <si>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</si>
  <si>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</si>
  <si>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</si>
  <si>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</si>
  <si>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</si>
  <si>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</si>
  <si>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</si>
  <si>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</si>
  <si>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</si>
  <si>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</si>
  <si>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</si>
  <si>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</si>
  <si>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</si>
  <si>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</si>
  <si>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</si>
  <si>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</si>
  <si>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</si>
  <si>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</si>
  <si>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</si>
  <si>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</si>
  <si>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</si>
  <si>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</si>
  <si>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</si>
  <si>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</si>
  <si>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</si>
  <si>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</si>
  <si>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</si>
  <si>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</si>
  <si>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</si>
  <si>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</si>
  <si>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</si>
  <si>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</si>
  <si>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</si>
  <si>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</si>
  <si>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</si>
  <si>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</si>
  <si>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</si>
  <si>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</si>
  <si>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</si>
  <si>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</si>
  <si>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</si>
  <si>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</si>
  <si>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</si>
  <si>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</si>
  <si>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</si>
  <si>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</si>
  <si>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</si>
  <si>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</si>
  <si>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</si>
  <si>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</si>
  <si>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</si>
  <si>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</si>
  <si>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</si>
  <si>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</si>
  <si>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</si>
  <si>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</si>
  <si>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</si>
  <si>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</si>
  <si>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</si>
  <si>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</si>
  <si>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</si>
  <si>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</si>
  <si>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</si>
  <si>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</si>
  <si>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</si>
  <si>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</si>
  <si>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</si>
  <si>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</si>
  <si>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</si>
  <si>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</si>
  <si>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</si>
  <si>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</si>
  <si>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</si>
  <si>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</si>
  <si>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</si>
  <si>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</si>
  <si>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</si>
  <si>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</si>
  <si>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</si>
  <si>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</si>
  <si>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</si>
  <si>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</si>
  <si>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</si>
  <si>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</si>
  <si>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</si>
  <si>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</si>
  <si>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</si>
  <si>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</si>
  <si>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</si>
  <si>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</si>
  <si>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</si>
  <si>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</si>
  <si>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</si>
  <si>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</si>
  <si>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</si>
  <si>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</si>
  <si>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</si>
  <si>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</si>
  <si>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</si>
  <si>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</si>
  <si>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</si>
  <si>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</si>
  <si>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</si>
  <si>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</si>
  <si>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</si>
  <si>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</si>
  <si>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</si>
  <si>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</si>
  <si>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</si>
  <si>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</si>
  <si>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</si>
  <si>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</si>
  <si>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</si>
  <si>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</si>
  <si>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</si>
  <si>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</si>
  <si>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</si>
  <si>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</si>
  <si>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</si>
  <si>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</si>
  <si>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</si>
  <si>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</si>
  <si>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</si>
  <si>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</si>
  <si>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</si>
  <si>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</si>
  <si>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</si>
  <si>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</si>
  <si>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</si>
  <si>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</si>
  <si>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</si>
  <si>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</si>
  <si>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</si>
  <si>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</si>
  <si>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</si>
  <si>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</si>
  <si>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</si>
  <si>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</si>
  <si>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</si>
  <si>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</si>
  <si>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</si>
  <si>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</si>
  <si>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</si>
  <si>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</si>
  <si>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</si>
  <si>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</si>
  <si>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</si>
  <si>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</si>
  <si>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</si>
  <si>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</si>
  <si>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</si>
  <si>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</si>
  <si>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</si>
  <si>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</si>
  <si>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</si>
  <si>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</si>
  <si>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</si>
  <si>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</si>
  <si>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</si>
  <si>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</si>
  <si>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</si>
  <si>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</si>
  <si>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</si>
  <si>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</si>
  <si>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</si>
  <si>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</si>
  <si>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</si>
  <si>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</si>
  <si>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</si>
  <si>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</si>
  <si>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</si>
  <si>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</si>
  <si>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</si>
  <si>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</si>
  <si>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</si>
  <si>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</si>
  <si>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</si>
  <si>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</si>
  <si>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</si>
  <si>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</si>
  <si>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</si>
  <si>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</si>
  <si>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</si>
  <si>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</si>
  <si>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</si>
  <si>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</si>
  <si>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</si>
  <si>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</si>
  <si>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</si>
  <si>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</si>
  <si>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</si>
  <si>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</si>
  <si>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</si>
  <si>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</si>
  <si>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</si>
  <si>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</si>
  <si>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</si>
  <si>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</si>
  <si>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</si>
  <si>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</si>
  <si>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</si>
  <si>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</si>
  <si>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</si>
  <si>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</si>
  <si>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</si>
  <si>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</si>
  <si>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</si>
  <si>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</si>
  <si>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</si>
  <si>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</si>
  <si>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</si>
  <si>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</si>
  <si>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</si>
  <si>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</si>
  <si>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</si>
  <si>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</si>
  <si>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</si>
  <si>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</si>
  <si>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</si>
  <si>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</si>
  <si>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</si>
  <si>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</si>
  <si>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</si>
  <si>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</si>
  <si>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</si>
  <si>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</si>
  <si>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</si>
  <si>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</si>
  <si>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</si>
  <si>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</si>
  <si>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</si>
  <si>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</si>
  <si>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</si>
  <si>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</si>
  <si>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</si>
  <si>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</si>
  <si>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</si>
  <si>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</si>
  <si>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</si>
  <si>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</si>
  <si>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</si>
  <si>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</si>
  <si>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</si>
  <si>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</si>
  <si>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</si>
  <si>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</si>
  <si>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</si>
  <si>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</si>
  <si>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</si>
  <si>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</si>
  <si>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</si>
  <si>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</si>
  <si>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</si>
  <si>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</si>
  <si>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</si>
  <si>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</si>
  <si>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</si>
  <si>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</si>
  <si>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</si>
  <si>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</si>
  <si>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</si>
  <si>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</si>
  <si>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</si>
  <si>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</si>
  <si>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</si>
  <si>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</si>
  <si>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</si>
  <si>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</si>
  <si>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</si>
  <si>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</si>
  <si>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</si>
  <si>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</si>
  <si>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</si>
  <si>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</si>
  <si>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</si>
  <si>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</si>
  <si>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</si>
  <si>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</si>
  <si>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</si>
  <si>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</si>
  <si>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</si>
  <si>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</si>
  <si>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</si>
  <si>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</si>
  <si>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</si>
  <si>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</si>
  <si>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</si>
  <si>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</si>
  <si>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</si>
  <si>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</si>
  <si>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</si>
  <si>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</si>
  <si>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</si>
  <si>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</si>
  <si>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</si>
  <si>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</si>
  <si>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</si>
  <si>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</si>
  <si>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</si>
  <si>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</si>
  <si>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</si>
  <si>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</si>
  <si>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</si>
  <si>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</si>
  <si>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</si>
  <si>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</si>
  <si>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</si>
  <si>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</si>
  <si>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</si>
  <si>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</si>
  <si>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</si>
  <si>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</si>
  <si>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</si>
  <si>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</si>
  <si>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</si>
  <si>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</si>
  <si>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</si>
  <si>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</si>
  <si>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</si>
  <si>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</si>
  <si>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</si>
  <si>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</si>
  <si>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</si>
  <si>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</si>
  <si>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</si>
  <si>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</si>
  <si>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</si>
  <si>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</si>
  <si>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</si>
  <si>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</si>
  <si>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</si>
  <si>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</si>
  <si>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</si>
  <si>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</si>
  <si>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</si>
  <si>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</si>
  <si>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</si>
  <si>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</si>
  <si>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</si>
  <si>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</si>
  <si>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</si>
  <si>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</si>
  <si>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</si>
  <si>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</si>
  <si>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</si>
  <si>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</si>
  <si>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</si>
  <si>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</si>
  <si>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</si>
  <si>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</si>
  <si>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</si>
  <si>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</si>
  <si>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</si>
  <si>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</si>
  <si>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</si>
  <si>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</si>
  <si>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</si>
  <si>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</si>
  <si>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</si>
  <si>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</si>
  <si>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</si>
  <si>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</si>
  <si>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</si>
  <si>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</si>
  <si>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</si>
  <si>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</si>
  <si>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</si>
  <si>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</si>
  <si>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</si>
  <si>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</si>
  <si>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</si>
  <si>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</si>
  <si>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</si>
  <si>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</si>
  <si>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</si>
  <si>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</si>
  <si>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</si>
  <si>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</si>
  <si>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</si>
  <si>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</si>
  <si>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</si>
  <si>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</si>
  <si>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</si>
  <si>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</si>
  <si>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</si>
  <si>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</si>
  <si>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</si>
  <si>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</si>
  <si>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</si>
  <si>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</si>
  <si>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</si>
  <si>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</si>
  <si>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</si>
  <si>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</si>
  <si>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</si>
  <si>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</si>
  <si>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</si>
  <si>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</si>
  <si>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</si>
  <si>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</si>
  <si>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</si>
  <si>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</si>
  <si>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</si>
  <si>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</si>
  <si>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</si>
  <si>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</si>
  <si>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</si>
  <si>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</si>
  <si>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</si>
  <si>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</si>
  <si>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</si>
  <si>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</si>
  <si>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</si>
  <si>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</si>
  <si>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</si>
  <si>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</si>
  <si>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</si>
  <si>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</si>
  <si>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</si>
  <si>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</si>
  <si>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</si>
  <si>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</si>
  <si>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</si>
  <si>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</si>
  <si>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</si>
  <si>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</si>
  <si>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</si>
  <si>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</si>
  <si>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</si>
  <si>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</si>
  <si>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</si>
  <si>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</si>
  <si>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</si>
  <si>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</si>
  <si>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</si>
  <si>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</si>
  <si>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</si>
  <si>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</si>
  <si>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</si>
  <si>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</si>
  <si>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</si>
  <si>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</si>
  <si>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</si>
  <si>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</si>
  <si>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</si>
  <si>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</si>
  <si>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</si>
  <si>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</si>
  <si>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</si>
  <si>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</si>
  <si>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</si>
  <si>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</si>
  <si>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</si>
  <si>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</si>
  <si>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</si>
  <si>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</si>
  <si>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</si>
  <si>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</si>
  <si>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</si>
  <si>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</si>
  <si>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</si>
  <si>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</si>
  <si>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</si>
  <si>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</si>
  <si>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</si>
  <si>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</si>
  <si>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</si>
  <si>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</si>
  <si>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</si>
  <si>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</si>
  <si>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</si>
  <si>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</si>
  <si>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</si>
  <si>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</si>
  <si>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</si>
  <si>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</si>
  <si>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</si>
  <si>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</si>
  <si>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</si>
  <si>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</si>
  <si>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</si>
  <si>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</si>
  <si>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</si>
  <si>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</si>
  <si>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</si>
  <si>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</si>
  <si>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</si>
  <si>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</si>
  <si>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</si>
  <si>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</si>
  <si>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</si>
  <si>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</si>
  <si>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</si>
  <si>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</si>
  <si>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</si>
  <si>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</si>
  <si>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</si>
  <si>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</si>
  <si>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</si>
  <si>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</si>
  <si>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</si>
  <si>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</si>
  <si>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</si>
  <si>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</si>
  <si>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</si>
  <si>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</si>
  <si>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</si>
  <si>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</si>
  <si>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</si>
  <si>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</si>
  <si>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</si>
  <si>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</si>
  <si>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</si>
  <si>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</si>
  <si>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</si>
  <si>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</si>
  <si>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</si>
  <si>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</si>
  <si>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</si>
  <si>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</si>
  <si>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</si>
  <si>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</si>
  <si>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</si>
  <si>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</si>
  <si>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</si>
  <si>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</si>
  <si>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</si>
  <si>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</si>
  <si>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</si>
  <si>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</si>
  <si>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</si>
  <si>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</si>
  <si>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</si>
  <si>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</si>
  <si>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</si>
  <si>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</si>
  <si>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</si>
  <si>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</si>
  <si>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</si>
  <si>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</si>
  <si>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</si>
  <si>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</si>
  <si>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</si>
  <si>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</si>
  <si>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</si>
  <si>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</si>
  <si>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</si>
  <si>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</si>
  <si>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</si>
  <si>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</si>
  <si>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</si>
  <si>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</si>
  <si>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</si>
  <si>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</si>
  <si>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</si>
  <si>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</si>
  <si>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</si>
  <si>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</si>
  <si>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</si>
  <si>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</si>
  <si>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</si>
  <si>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</si>
  <si>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</si>
  <si>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</si>
  <si>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</si>
  <si>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</si>
  <si>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</si>
  <si>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</si>
  <si>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</si>
  <si>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</si>
  <si>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</si>
  <si>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</si>
  <si>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</si>
  <si>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</si>
  <si>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</si>
  <si>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</si>
  <si>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</si>
  <si>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</si>
  <si>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</si>
  <si>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</si>
  <si>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</si>
  <si>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</si>
  <si>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</si>
  <si>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</si>
  <si>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</si>
  <si>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</si>
  <si>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</si>
  <si>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</si>
  <si>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</si>
  <si>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</si>
  <si>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</si>
  <si>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</si>
  <si>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</si>
  <si>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</si>
  <si>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</si>
  <si>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</si>
  <si>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</si>
  <si>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</si>
  <si>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</si>
  <si>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</si>
  <si>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</si>
  <si>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</si>
  <si>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</si>
  <si>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</si>
  <si>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</si>
  <si>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</si>
  <si>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</si>
  <si>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</si>
  <si>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</si>
  <si>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</si>
  <si>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</si>
  <si>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</si>
  <si>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</si>
  <si>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</si>
  <si>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</si>
  <si>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</si>
  <si>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</si>
  <si>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</si>
  <si>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</si>
  <si>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</si>
  <si>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</si>
  <si>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</si>
  <si>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</si>
  <si>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</si>
  <si>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</si>
  <si>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</si>
  <si>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</si>
  <si>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</si>
  <si>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</si>
  <si>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</si>
  <si>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</si>
  <si>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</si>
  <si>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</si>
  <si>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</si>
  <si>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</si>
  <si>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</si>
  <si>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</si>
  <si>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</si>
  <si>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</si>
  <si>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</si>
  <si>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</si>
  <si>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</si>
  <si>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</si>
  <si>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</si>
  <si>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</si>
  <si>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</si>
  <si>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</si>
  <si>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</si>
  <si>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</si>
  <si>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</si>
  <si>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</si>
  <si>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</si>
  <si>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</si>
  <si>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</si>
  <si>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</si>
  <si>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</si>
  <si>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</si>
  <si>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</si>
  <si>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</si>
  <si>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</si>
  <si>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</si>
  <si>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</si>
  <si>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</si>
  <si>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</si>
  <si>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</si>
  <si>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</si>
  <si>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</si>
  <si>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</si>
  <si>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</si>
  <si>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</si>
  <si>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</si>
  <si>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</si>
  <si>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</si>
  <si>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</si>
  <si>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</si>
  <si>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</si>
  <si>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</si>
  <si>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</si>
  <si>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</si>
  <si>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</si>
  <si>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</si>
  <si>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</si>
  <si>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</si>
  <si>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</si>
  <si>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</si>
  <si>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</si>
  <si>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</si>
  <si>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</si>
  <si>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</si>
  <si>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</si>
  <si>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</si>
  <si>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</si>
  <si>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</si>
  <si>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</si>
  <si>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</si>
  <si>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</si>
  <si>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</si>
  <si>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</si>
  <si>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</si>
  <si>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</si>
  <si>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</si>
  <si>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</si>
  <si>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</si>
  <si>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</si>
  <si>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</si>
  <si>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</si>
  <si>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</si>
  <si>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</si>
  <si>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</si>
  <si>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</si>
  <si>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</si>
  <si>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</si>
  <si>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</si>
  <si>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</si>
  <si>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</si>
  <si>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</si>
  <si>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</si>
  <si>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</si>
  <si>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</si>
  <si>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</si>
  <si>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</si>
  <si>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</si>
  <si>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</si>
  <si>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</si>
  <si>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</si>
  <si>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</si>
  <si>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</si>
  <si>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</si>
  <si>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</si>
  <si>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</si>
  <si>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</si>
  <si>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</si>
  <si>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</si>
  <si>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</si>
  <si>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</si>
  <si>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</si>
  <si>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</si>
  <si>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</si>
  <si>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</si>
  <si>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</si>
  <si>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</si>
  <si>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</si>
  <si>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</si>
  <si>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</si>
  <si>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</si>
  <si>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</si>
  <si>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</si>
  <si>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</si>
  <si>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</si>
  <si>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</si>
  <si>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</si>
  <si>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</si>
  <si>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</si>
  <si>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</si>
  <si>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</si>
  <si>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</si>
  <si>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</si>
  <si>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</si>
  <si>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</si>
  <si>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</si>
  <si>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</si>
  <si>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</si>
  <si>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</si>
  <si>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</si>
  <si>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</si>
  <si>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</si>
  <si>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</si>
  <si>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</si>
  <si>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</si>
  <si>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</si>
  <si>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</si>
  <si>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</si>
  <si>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</si>
  <si>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</si>
  <si>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</si>
  <si>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</si>
  <si>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</si>
  <si>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</si>
  <si>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</si>
  <si>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</si>
  <si>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</si>
  <si>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</si>
  <si>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</si>
  <si>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</si>
  <si>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</si>
  <si>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</si>
  <si>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</si>
  <si>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</si>
  <si>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</si>
  <si>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</si>
  <si>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</si>
  <si>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</si>
  <si>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</si>
  <si>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</si>
  <si>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</si>
  <si>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</si>
  <si>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</si>
  <si>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</si>
  <si>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</si>
  <si>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</si>
  <si>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</si>
  <si>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</si>
  <si>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</si>
  <si>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</si>
  <si>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</si>
  <si>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</si>
  <si>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</si>
  <si>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</si>
  <si>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</si>
  <si>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</si>
  <si>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</si>
  <si>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</si>
  <si>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</si>
  <si>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</si>
  <si>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</si>
  <si>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</si>
  <si>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</si>
  <si>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</si>
  <si>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</si>
  <si>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</si>
  <si>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</si>
  <si>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</si>
  <si>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</si>
  <si>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</si>
  <si>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</si>
  <si>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</si>
  <si>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</si>
  <si>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</si>
  <si>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</si>
  <si>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</si>
  <si>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</si>
  <si>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</si>
  <si>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</si>
  <si>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</si>
  <si>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</si>
  <si>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</si>
  <si>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</si>
  <si>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</si>
  <si>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</si>
  <si>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</si>
  <si>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</si>
  <si>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</si>
  <si>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</si>
  <si>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</si>
  <si>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</si>
  <si>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</si>
  <si>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</si>
  <si>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</si>
  <si>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</si>
  <si>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</si>
  <si>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</si>
  <si>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</si>
  <si>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</si>
  <si>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</si>
  <si>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</si>
  <si>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</si>
  <si>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</si>
  <si>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</si>
  <si>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</si>
  <si>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</si>
  <si>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</si>
  <si>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</si>
  <si>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</si>
  <si>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</si>
  <si>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</si>
  <si>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</si>
  <si>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</si>
  <si>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</si>
  <si>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</si>
  <si>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</si>
  <si>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</si>
  <si>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</si>
  <si>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</si>
  <si>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</si>
  <si>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</si>
  <si>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</si>
  <si>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</si>
  <si>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</si>
  <si>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</si>
  <si>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</si>
  <si>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</si>
  <si>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</si>
  <si>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</si>
  <si>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</si>
  <si>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</si>
  <si>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</si>
  <si>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</si>
  <si>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</si>
  <si>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</si>
  <si>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</si>
  <si>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</si>
  <si>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</si>
  <si>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</si>
  <si>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</si>
  <si>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</si>
  <si>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</si>
  <si>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</si>
  <si>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</si>
  <si>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</si>
  <si>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</si>
  <si>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</si>
  <si>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</si>
  <si>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</si>
  <si>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</si>
  <si>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</si>
  <si>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</si>
  <si>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</si>
  <si>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</si>
  <si>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</si>
  <si>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</si>
  <si>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</si>
  <si>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</si>
  <si>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</si>
  <si>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</si>
  <si>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</si>
  <si>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</si>
  <si>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</si>
  <si>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</si>
  <si>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</si>
  <si>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</si>
  <si>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</si>
  <si>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</si>
  <si>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</si>
  <si>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</si>
  <si>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</si>
  <si>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</si>
  <si>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</si>
  <si>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</si>
  <si>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</si>
  <si>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</si>
  <si>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</si>
  <si>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</si>
  <si>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</si>
  <si>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</si>
  <si>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</si>
  <si>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</si>
  <si>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</si>
  <si>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</si>
  <si>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</si>
  <si>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</si>
  <si>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</si>
  <si>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</si>
  <si>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</si>
  <si>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</si>
  <si>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</si>
  <si>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</si>
  <si>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</si>
  <si>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</si>
  <si>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</si>
  <si>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</si>
  <si>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</si>
  <si>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</si>
  <si>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</si>
  <si>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</si>
  <si>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</si>
  <si>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</si>
  <si>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</si>
  <si>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</si>
  <si>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</si>
  <si>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</si>
  <si>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</si>
  <si>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</si>
  <si>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</si>
  <si>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</si>
  <si>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</si>
  <si>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</si>
  <si>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</si>
  <si>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</si>
  <si>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</si>
  <si>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</si>
  <si>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</si>
  <si>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</si>
  <si>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</si>
  <si>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</si>
  <si>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</si>
  <si>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</si>
  <si>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</si>
  <si>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</si>
  <si>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</si>
  <si>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</si>
  <si>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</si>
  <si>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</si>
  <si>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</si>
  <si>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</si>
  <si>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</si>
  <si>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</si>
  <si>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</si>
  <si>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</si>
  <si>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</si>
  <si>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</si>
  <si>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</si>
  <si>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</si>
  <si>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</si>
  <si>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</si>
  <si>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</si>
  <si>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</si>
  <si>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</si>
  <si>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</si>
  <si>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</si>
  <si>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</si>
  <si>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</si>
  <si>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</si>
  <si>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</si>
  <si>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</si>
  <si>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</si>
  <si>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</si>
  <si>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</si>
  <si>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</si>
  <si>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</si>
  <si>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</si>
  <si>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</si>
  <si>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</si>
  <si>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</si>
  <si>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</si>
  <si>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</si>
  <si>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</si>
  <si>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</si>
  <si>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</si>
  <si>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</si>
  <si>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</si>
  <si>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</si>
  <si>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</si>
  <si>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</si>
  <si>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</si>
  <si>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</si>
  <si>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</si>
  <si>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</si>
  <si>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</si>
  <si>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</si>
  <si>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</si>
  <si>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</si>
  <si>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</si>
  <si>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</si>
  <si>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</si>
  <si>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</si>
  <si>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</si>
  <si>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</si>
  <si>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</si>
  <si>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</si>
  <si>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</si>
  <si>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</si>
  <si>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</si>
  <si>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</si>
  <si>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</si>
  <si>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</si>
  <si>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</si>
  <si>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</si>
  <si>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</si>
  <si>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</si>
  <si>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</si>
  <si>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</si>
  <si>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</si>
  <si>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</si>
  <si>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</si>
  <si>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</si>
  <si>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</si>
  <si>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</si>
  <si>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</si>
  <si>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</si>
  <si>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</si>
  <si>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</si>
  <si>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</si>
  <si>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</si>
  <si>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</si>
  <si>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</si>
  <si>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</si>
  <si>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</si>
  <si>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</si>
  <si>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</si>
  <si>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</si>
  <si>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</si>
  <si>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</si>
  <si>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</si>
  <si>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</si>
  <si>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</si>
  <si>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</si>
  <si>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</si>
  <si>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</si>
  <si>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</si>
  <si>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</si>
  <si>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</si>
  <si>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</si>
  <si>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</si>
  <si>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</si>
  <si>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</si>
  <si>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</si>
  <si>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</si>
  <si>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</si>
  <si>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</si>
  <si>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</si>
  <si>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</si>
  <si>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</si>
  <si>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</si>
  <si>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</si>
  <si>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</si>
  <si>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</si>
  <si>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</si>
  <si>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</si>
  <si>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</si>
  <si>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</si>
  <si>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</si>
  <si>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</si>
  <si>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</si>
  <si>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</si>
  <si>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</si>
  <si>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</si>
  <si>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</si>
  <si>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</si>
  <si>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</si>
  <si>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</si>
  <si>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</si>
  <si>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</si>
  <si>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</si>
  <si>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</si>
  <si>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</si>
  <si>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</si>
  <si>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</si>
  <si>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</si>
  <si>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</si>
  <si>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</si>
  <si>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</si>
  <si>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</si>
  <si>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</si>
  <si>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</si>
  <si>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</si>
  <si>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</si>
  <si>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</si>
  <si>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</si>
  <si>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</si>
  <si>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</si>
  <si>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</si>
  <si>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</si>
  <si>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</si>
  <si>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</si>
  <si>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</si>
  <si>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</si>
  <si>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</si>
  <si>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</si>
  <si>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</si>
  <si>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</si>
  <si>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</si>
  <si>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</si>
  <si>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</si>
  <si>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</si>
  <si>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</si>
  <si>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</si>
  <si>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</si>
  <si>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</si>
  <si>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</si>
  <si>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</si>
  <si>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</si>
  <si>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</si>
  <si>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</si>
  <si>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</si>
  <si>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</si>
  <si>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</si>
  <si>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</si>
  <si>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</si>
  <si>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</si>
  <si>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</si>
  <si>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</si>
  <si>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</si>
  <si>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</si>
  <si>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</si>
  <si>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</si>
  <si>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</si>
  <si>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</si>
  <si>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</si>
  <si>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</si>
  <si>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</si>
  <si>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</si>
  <si>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</si>
  <si>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</si>
  <si>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</si>
  <si>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</si>
  <si>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</si>
  <si>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</si>
  <si>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</si>
  <si>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</si>
  <si>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</si>
  <si>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</si>
  <si>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</si>
  <si>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</si>
  <si>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</si>
  <si>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</si>
  <si>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</si>
  <si>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</si>
  <si>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</si>
  <si>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</si>
  <si>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</si>
  <si>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</si>
  <si>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</si>
  <si>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</si>
  <si>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</si>
  <si>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</si>
  <si>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</si>
  <si>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</si>
  <si>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</si>
  <si>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</si>
  <si>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</si>
  <si>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</si>
  <si>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</si>
  <si>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</si>
  <si>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</si>
  <si>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</si>
  <si>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</si>
  <si>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</si>
  <si>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</si>
  <si>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</si>
  <si>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</si>
  <si>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</si>
  <si>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</si>
  <si>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</si>
  <si>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</si>
  <si>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</si>
  <si>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</si>
  <si>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</si>
  <si>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</si>
  <si>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</si>
  <si>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</si>
  <si>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</si>
  <si>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</si>
  <si>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</si>
  <si>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</si>
  <si>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</si>
  <si>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</si>
  <si>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</si>
  <si>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</si>
  <si>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</si>
  <si>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</si>
  <si>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</si>
  <si>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</si>
  <si>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</si>
  <si>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</si>
  <si>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</si>
  <si>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</si>
  <si>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</si>
  <si>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</si>
  <si>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</si>
  <si>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</si>
  <si>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</si>
  <si>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</si>
  <si>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</si>
  <si>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</si>
  <si>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</si>
  <si>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</si>
  <si>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</si>
  <si>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</si>
  <si>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</si>
  <si>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</si>
  <si>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</si>
  <si>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</si>
  <si>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</si>
  <si>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</si>
  <si>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</si>
  <si>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</si>
  <si>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</si>
  <si>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</si>
  <si>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</si>
  <si>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</si>
  <si>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</si>
  <si>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</si>
  <si>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</si>
  <si>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</si>
  <si>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</si>
  <si>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</si>
  <si>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</si>
  <si>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</si>
  <si>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</si>
  <si>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</si>
  <si>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</si>
  <si>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</si>
  <si>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</si>
  <si>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</si>
  <si>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</si>
  <si>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</si>
  <si>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</si>
  <si>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</si>
  <si>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</si>
  <si>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</si>
  <si>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</si>
  <si>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</si>
  <si>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</si>
  <si>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</si>
  <si>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</si>
  <si>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</si>
  <si>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</si>
  <si>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</si>
  <si>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</si>
  <si>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</si>
  <si>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</si>
  <si>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</si>
  <si>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</si>
  <si>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</si>
  <si>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</si>
  <si>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</si>
  <si>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</si>
  <si>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</si>
  <si>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</si>
  <si>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</si>
  <si>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</si>
  <si>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</si>
  <si>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</si>
  <si>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</si>
  <si>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</si>
  <si>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</si>
  <si>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</si>
  <si>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</si>
  <si>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</si>
  <si>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</si>
  <si>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</si>
  <si>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</si>
  <si>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</si>
  <si>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</si>
  <si>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</si>
  <si>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</si>
  <si>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</si>
  <si>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</si>
  <si>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</si>
  <si>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</si>
  <si>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</si>
  <si>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</si>
  <si>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</si>
  <si>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</si>
  <si>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</si>
  <si>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</si>
  <si>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</si>
  <si>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</si>
  <si>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</si>
  <si>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</si>
  <si>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</si>
  <si>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</si>
  <si>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</si>
  <si>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</si>
  <si>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</si>
  <si>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</si>
  <si>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</si>
  <si>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</si>
  <si>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</si>
  <si>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</si>
  <si>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</si>
  <si>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</si>
  <si>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</si>
  <si>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</si>
  <si>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</si>
  <si>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</si>
  <si>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</si>
  <si>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</si>
  <si>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</si>
  <si>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</si>
  <si>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</si>
  <si>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</si>
  <si>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</si>
  <si>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</si>
  <si>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</si>
  <si>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</si>
  <si>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</si>
  <si>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</si>
  <si>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</si>
  <si>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</si>
  <si>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</si>
  <si>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</si>
  <si>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</si>
  <si>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</si>
  <si>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</si>
  <si>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</si>
  <si>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</si>
  <si>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</si>
  <si>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</si>
  <si>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</si>
  <si>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</si>
  <si>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</si>
  <si>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</si>
  <si>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</si>
  <si>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</si>
  <si>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</si>
  <si>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</si>
  <si>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</si>
  <si>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</si>
  <si>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</si>
  <si>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</si>
  <si>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</si>
  <si>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</si>
  <si>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</si>
  <si>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</si>
  <si>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</si>
  <si>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</si>
  <si>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</si>
  <si>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</si>
  <si>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</si>
  <si>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</si>
  <si>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</si>
  <si>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</si>
  <si>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</si>
  <si>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</si>
  <si>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</si>
  <si>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</si>
  <si>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</si>
  <si>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</si>
  <si>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</si>
  <si>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</si>
  <si>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</si>
  <si>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</si>
  <si>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</si>
  <si>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</si>
  <si>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</si>
  <si>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</si>
  <si>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</si>
  <si>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</si>
  <si>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</si>
  <si>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</si>
  <si>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</si>
  <si>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</si>
  <si>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</si>
  <si>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</si>
  <si>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</si>
  <si>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</si>
  <si>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</si>
  <si>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</si>
  <si>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</si>
  <si>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</si>
  <si>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</si>
  <si>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</si>
  <si>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</si>
  <si>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</si>
  <si>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</si>
  <si>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</si>
  <si>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</si>
  <si>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</si>
  <si>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</si>
  <si>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</si>
  <si>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</si>
  <si>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</si>
  <si>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</si>
  <si>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</si>
  <si>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</si>
  <si>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</si>
  <si>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</si>
  <si>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</si>
  <si>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</si>
  <si>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</si>
  <si>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</si>
  <si>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</si>
  <si>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</si>
  <si>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</si>
  <si>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</si>
  <si>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</si>
  <si>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</si>
  <si>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</si>
  <si>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</si>
  <si>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</si>
  <si>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</si>
  <si>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</si>
  <si>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</si>
  <si>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</si>
  <si>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</si>
  <si>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</si>
  <si>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</si>
  <si>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</si>
  <si>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</si>
  <si>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</si>
  <si>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</si>
  <si>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</si>
  <si>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</si>
  <si>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</si>
  <si>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</si>
  <si>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</si>
  <si>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</si>
  <si>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</si>
  <si>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</si>
  <si>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</si>
  <si>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</si>
  <si>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</si>
  <si>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</si>
  <si>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</si>
  <si>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</si>
  <si>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</si>
  <si>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</si>
  <si>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</si>
  <si>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</si>
  <si>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</si>
  <si>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</si>
  <si>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</si>
  <si>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</si>
  <si>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</si>
  <si>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</si>
  <si>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</si>
  <si>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</si>
  <si>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</si>
  <si>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</si>
  <si>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</si>
  <si>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</si>
  <si>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</si>
  <si>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</si>
  <si>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</si>
  <si>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</si>
  <si>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</si>
  <si>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</si>
  <si>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</si>
  <si>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</si>
  <si>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</si>
  <si>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</si>
  <si>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</si>
  <si>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</si>
  <si>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</si>
  <si>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</si>
  <si>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</si>
  <si>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</si>
  <si>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</si>
  <si>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</si>
  <si>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</si>
  <si>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</si>
  <si>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</si>
  <si>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</si>
  <si>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</si>
  <si>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</si>
  <si>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</si>
  <si>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</si>
  <si>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</si>
  <si>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</si>
  <si>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</si>
  <si>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</si>
  <si>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</si>
  <si>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</si>
  <si>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</si>
  <si>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</si>
  <si>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</si>
  <si>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</si>
  <si>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</si>
  <si>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</si>
  <si>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</si>
  <si>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</si>
  <si>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</si>
  <si>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</si>
  <si>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</si>
  <si>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</si>
  <si>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</si>
  <si>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</si>
  <si>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</si>
  <si>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</si>
  <si>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</si>
  <si>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</si>
  <si>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</si>
  <si>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</si>
  <si>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</si>
  <si>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</si>
  <si>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</si>
  <si>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</si>
  <si>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</si>
  <si>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</si>
  <si>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</si>
  <si>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</si>
  <si>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</si>
  <si>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</si>
  <si>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</si>
  <si>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</si>
  <si>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</si>
  <si>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</si>
  <si>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</si>
  <si>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</si>
  <si>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</si>
  <si>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</si>
  <si>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</si>
  <si>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</si>
  <si>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</si>
  <si>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</si>
  <si>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</si>
  <si>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</si>
  <si>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</si>
  <si>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</si>
  <si>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</si>
  <si>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</si>
  <si>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</si>
  <si>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</si>
  <si>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</si>
  <si>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</si>
  <si>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</si>
  <si>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</si>
  <si>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</si>
  <si>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</si>
  <si>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</si>
  <si>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</si>
  <si>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</si>
  <si>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</si>
  <si>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</si>
  <si>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</si>
  <si>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</si>
  <si>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</si>
  <si>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</si>
  <si>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</si>
  <si>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</si>
  <si>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</si>
  <si>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</si>
  <si>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</si>
  <si>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</si>
  <si>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</si>
  <si>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</si>
  <si>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</si>
  <si>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</si>
  <si>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</si>
  <si>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</si>
  <si>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</si>
  <si>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</si>
  <si>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</si>
  <si>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</si>
  <si>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</si>
  <si>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</si>
  <si>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</si>
  <si>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</si>
  <si>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</si>
  <si>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</si>
  <si>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</si>
  <si>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</si>
  <si>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</si>
  <si>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</si>
  <si>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</si>
  <si>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</si>
  <si>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</si>
  <si>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</si>
  <si>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</si>
  <si>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</si>
  <si>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</si>
  <si>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</si>
  <si>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</si>
  <si>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</si>
  <si>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</si>
  <si>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</si>
  <si>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</si>
  <si>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</si>
  <si>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</si>
  <si>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</si>
  <si>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</si>
  <si>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</si>
  <si>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</si>
  <si>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</si>
  <si>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</si>
  <si>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</si>
  <si>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</si>
  <si>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</si>
  <si>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</si>
  <si>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</si>
  <si>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</si>
  <si>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</si>
  <si>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</si>
  <si>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</si>
  <si>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</si>
  <si>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</si>
  <si>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</si>
  <si>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</si>
  <si>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</si>
  <si>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</si>
  <si>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</si>
  <si>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</si>
  <si>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</si>
  <si>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</si>
  <si>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</si>
  <si>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</si>
  <si>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</si>
  <si>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</si>
  <si>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</si>
  <si>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</si>
  <si>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</si>
  <si>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</si>
  <si>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</si>
  <si>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</si>
  <si>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</si>
  <si>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</si>
  <si>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</si>
  <si>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</si>
  <si>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</si>
  <si>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</si>
  <si>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</si>
  <si>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</si>
  <si>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</si>
  <si>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</si>
  <si>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</si>
  <si>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</si>
  <si>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</si>
  <si>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</si>
  <si>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</si>
  <si>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</si>
  <si>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</si>
  <si>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</si>
  <si>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</si>
  <si>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</si>
  <si>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</si>
  <si>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</si>
  <si>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</si>
  <si>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</si>
  <si>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</si>
  <si>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</si>
  <si>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</si>
  <si>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</si>
  <si>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</si>
  <si>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</si>
  <si>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</si>
  <si>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</si>
  <si>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</si>
  <si>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</si>
  <si>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</si>
  <si>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</si>
  <si>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</si>
  <si>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</si>
  <si>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</si>
  <si>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</si>
  <si>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</si>
  <si>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</si>
  <si>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</si>
  <si>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</si>
  <si>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</si>
  <si>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</si>
  <si>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</si>
  <si>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</si>
  <si>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</si>
  <si>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</si>
  <si>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</si>
  <si>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</si>
  <si>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</si>
  <si>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</si>
  <si>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</si>
  <si>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</si>
  <si>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</si>
  <si>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</si>
  <si>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</si>
  <si>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</si>
  <si>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</si>
  <si>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</si>
  <si>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</si>
  <si>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</si>
  <si>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</si>
  <si>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</si>
  <si>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</si>
  <si>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</si>
  <si>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</si>
  <si>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</si>
  <si>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</si>
  <si>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</si>
  <si>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</si>
  <si>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</si>
  <si>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</si>
  <si>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</si>
  <si>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</si>
  <si>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</si>
  <si>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</si>
  <si>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</si>
  <si>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</si>
  <si>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</si>
  <si>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</si>
  <si>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</si>
  <si>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</si>
  <si>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</si>
  <si>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</si>
  <si>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</si>
  <si>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</si>
  <si>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</si>
  <si>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</si>
  <si>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</si>
  <si>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</si>
  <si>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</si>
  <si>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</si>
  <si>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</si>
  <si>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</si>
  <si>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</si>
  <si>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</si>
  <si>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</si>
  <si>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</si>
  <si>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</si>
  <si>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</si>
  <si>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</si>
  <si>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</si>
  <si>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</si>
  <si>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</si>
  <si>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</si>
  <si>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</si>
  <si>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</si>
  <si>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</si>
  <si>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</si>
  <si>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</si>
  <si>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</si>
  <si>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</si>
  <si>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</si>
  <si>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</si>
  <si>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</si>
  <si>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</si>
  <si>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</si>
  <si>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</si>
  <si>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</si>
  <si>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</si>
  <si>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</si>
  <si>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</si>
  <si>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</si>
  <si>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</si>
  <si>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</si>
  <si>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</si>
  <si>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</si>
  <si>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</si>
  <si>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</si>
  <si>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</si>
  <si>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</si>
  <si>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</si>
  <si>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</si>
  <si>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</si>
  <si>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</si>
  <si>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</si>
  <si>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</si>
  <si>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</si>
  <si>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</si>
  <si>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</si>
  <si>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</si>
  <si>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</si>
  <si>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</si>
  <si>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</si>
  <si>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</si>
  <si>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</si>
  <si>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</si>
  <si>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</si>
  <si>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</si>
  <si>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</si>
  <si>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</si>
  <si>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</si>
  <si>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</si>
  <si>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</si>
  <si>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</si>
  <si>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</si>
  <si>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</si>
  <si>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</si>
  <si>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</si>
  <si>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</si>
  <si>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</si>
  <si>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</si>
  <si>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</si>
  <si>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</si>
  <si>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</si>
  <si>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</si>
  <si>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</si>
  <si>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</si>
  <si>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</si>
  <si>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</si>
  <si>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</si>
  <si>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</si>
  <si>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</si>
  <si>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</si>
  <si>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</si>
  <si>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</si>
  <si>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</si>
  <si>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</si>
  <si>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</si>
  <si>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</si>
  <si>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</si>
  <si>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</si>
  <si>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</si>
  <si>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</si>
  <si>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</si>
  <si>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</si>
  <si>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</si>
  <si>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</si>
  <si>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</si>
  <si>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</si>
  <si>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</si>
  <si>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</si>
  <si>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</si>
  <si>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</si>
  <si>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</si>
  <si>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</si>
  <si>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</si>
  <si>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</si>
  <si>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</si>
  <si>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</si>
  <si>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</si>
  <si>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</si>
  <si>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</si>
  <si>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</si>
  <si>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</si>
  <si>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</si>
  <si>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</si>
  <si>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</si>
  <si>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</si>
  <si>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</si>
  <si>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</si>
  <si>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</si>
  <si>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</si>
  <si>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</si>
  <si>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</si>
  <si>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</si>
  <si>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</si>
  <si>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</si>
  <si>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</si>
  <si>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</si>
  <si>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</si>
  <si>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</si>
  <si>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</si>
  <si>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</si>
  <si>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</si>
  <si>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</si>
  <si>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</si>
  <si>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</si>
  <si>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</si>
  <si>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</si>
  <si>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</si>
  <si>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</si>
  <si>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</si>
  <si>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</si>
  <si>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</si>
  <si>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</si>
  <si>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</si>
  <si>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</si>
  <si>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</si>
  <si>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</si>
  <si>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</si>
  <si>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</si>
  <si>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</si>
  <si>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</si>
  <si>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</si>
  <si>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</si>
  <si>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</si>
  <si>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</si>
  <si>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</si>
  <si>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</si>
  <si>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</si>
  <si>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</si>
  <si>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</si>
  <si>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</si>
  <si>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</si>
  <si>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</si>
  <si>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</si>
  <si>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</si>
  <si>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</si>
  <si>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</si>
  <si>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</si>
  <si>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</si>
  <si>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</si>
  <si>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</si>
  <si>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</si>
  <si>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</si>
  <si>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</si>
  <si>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</si>
  <si>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</si>
  <si>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</si>
  <si>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</si>
  <si>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</si>
  <si>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</si>
  <si>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</si>
  <si>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</si>
  <si>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</si>
  <si>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</si>
  <si>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</si>
  <si>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</si>
  <si>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</si>
  <si>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</si>
  <si>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</si>
  <si>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</si>
  <si>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</si>
  <si>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</si>
  <si>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</si>
  <si>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</si>
  <si>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</si>
  <si>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</si>
  <si>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</si>
  <si>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</si>
  <si>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</si>
  <si>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</si>
  <si>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</si>
  <si>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</si>
  <si>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</si>
  <si>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</si>
  <si>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</si>
  <si>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</si>
  <si>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</si>
  <si>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</si>
  <si>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</si>
  <si>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</si>
  <si>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</si>
  <si>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</si>
  <si>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</si>
  <si>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</si>
  <si>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</si>
  <si>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</si>
  <si>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</si>
  <si>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</si>
  <si>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</si>
  <si>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</si>
  <si>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</si>
  <si>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</si>
  <si>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</si>
  <si>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</si>
  <si>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</si>
  <si>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</si>
  <si>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</si>
  <si>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</si>
  <si>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</si>
  <si>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</si>
  <si>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</si>
  <si>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</si>
  <si>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</si>
  <si>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</si>
  <si>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</si>
  <si>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</si>
  <si>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</si>
  <si>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</si>
  <si>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</si>
  <si>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</si>
  <si>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</si>
  <si>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</si>
  <si>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</si>
  <si>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</si>
  <si>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</si>
  <si>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</si>
  <si>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</si>
  <si>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</si>
  <si>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</si>
  <si>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</si>
  <si>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</si>
  <si>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</si>
  <si>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</si>
  <si>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</si>
  <si>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</si>
  <si>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</si>
  <si>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</si>
  <si>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</si>
  <si>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</si>
  <si>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</si>
  <si>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</si>
  <si>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</si>
  <si>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</si>
  <si>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</si>
  <si>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</si>
  <si>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</si>
  <si>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</si>
  <si>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</si>
  <si>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</si>
  <si>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</si>
  <si>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</si>
  <si>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</si>
  <si>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</si>
  <si>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</si>
  <si>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</si>
  <si>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</si>
  <si>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</si>
  <si>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</si>
  <si>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</si>
  <si>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</si>
  <si>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</si>
  <si>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</si>
  <si>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</si>
  <si>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</si>
  <si>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</si>
  <si>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</si>
  <si>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</si>
  <si>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</si>
  <si>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</si>
  <si>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</si>
  <si>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</si>
  <si>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</si>
  <si>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</si>
  <si>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</si>
  <si>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</si>
  <si>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</si>
  <si>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</si>
  <si>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</si>
  <si>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</si>
  <si>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</si>
  <si>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</si>
  <si>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</si>
  <si>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</si>
  <si>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</si>
  <si>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</si>
  <si>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</si>
  <si>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</si>
  <si>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</si>
  <si>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</si>
  <si>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</si>
  <si>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</si>
  <si>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</si>
  <si>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</si>
  <si>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</si>
  <si>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</si>
  <si>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</si>
  <si>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</si>
  <si>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</si>
  <si>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</si>
  <si>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</si>
  <si>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</si>
  <si>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</si>
  <si>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</si>
  <si>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</si>
  <si>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</si>
  <si>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</si>
  <si>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</si>
  <si>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</si>
  <si>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</si>
  <si>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</si>
  <si>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</si>
  <si>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</si>
  <si>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</si>
  <si>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</si>
  <si>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</si>
  <si>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</si>
  <si>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</si>
  <si>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</si>
  <si>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</si>
  <si>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</si>
  <si>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</si>
  <si>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</si>
  <si>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</si>
  <si>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</si>
  <si>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</si>
  <si>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</si>
  <si>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</si>
  <si>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</si>
  <si>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</si>
  <si>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</si>
  <si>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</si>
  <si>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</si>
  <si>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</si>
  <si>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</si>
  <si>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</si>
  <si>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</si>
  <si>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</si>
  <si>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</si>
  <si>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</si>
  <si>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</si>
  <si>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</si>
  <si>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</si>
  <si>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</si>
  <si>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</si>
  <si>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</si>
  <si>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</si>
  <si>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</si>
  <si>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</si>
  <si>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</si>
  <si>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</si>
  <si>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</si>
  <si>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</si>
  <si>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</si>
  <si>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</si>
  <si>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</si>
  <si>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</si>
  <si>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</si>
  <si>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</si>
  <si>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</si>
  <si>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</si>
  <si>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</si>
  <si>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</si>
  <si>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</si>
  <si>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</si>
  <si>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</si>
  <si>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</si>
  <si>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</si>
  <si>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</si>
  <si>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</si>
  <si>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</si>
  <si>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</si>
  <si>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</si>
  <si>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</si>
  <si>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</si>
  <si>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</si>
  <si>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</si>
  <si>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</si>
  <si>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</si>
  <si>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</si>
  <si>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</si>
  <si>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</si>
  <si>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</si>
  <si>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</si>
  <si>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</si>
  <si>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</si>
  <si>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</si>
  <si>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</si>
  <si>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</si>
  <si>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</si>
  <si>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</si>
  <si>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</si>
  <si>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</si>
  <si>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</si>
  <si>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</si>
  <si>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</si>
  <si>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</si>
  <si>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</si>
  <si>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</si>
  <si>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</si>
  <si>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</si>
  <si>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</si>
  <si>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</si>
  <si>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</si>
  <si>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</si>
  <si>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</si>
  <si>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</si>
  <si>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</si>
  <si>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</si>
  <si>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</si>
  <si>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</si>
  <si>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</si>
  <si>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</si>
  <si>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</si>
  <si>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</si>
  <si>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</si>
  <si>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</si>
  <si>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</si>
  <si>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</si>
  <si>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</si>
  <si>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</si>
  <si>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</si>
  <si>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</si>
  <si>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</si>
  <si>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</si>
  <si>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</si>
  <si>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</si>
  <si>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</si>
  <si>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</si>
  <si>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</si>
  <si>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</si>
  <si>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</si>
  <si>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</si>
  <si>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</si>
  <si>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</si>
  <si>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</si>
  <si>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</si>
  <si>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</si>
  <si>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</si>
  <si>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</si>
  <si>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</si>
  <si>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</si>
  <si>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</si>
  <si>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</si>
  <si>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</si>
  <si>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</si>
  <si>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</si>
  <si>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</si>
  <si>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</si>
  <si>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</si>
  <si>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</si>
  <si>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</si>
  <si>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</si>
  <si>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</si>
  <si>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</si>
  <si>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</si>
  <si>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</si>
  <si>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</si>
  <si>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</si>
  <si>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</si>
  <si>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</si>
  <si>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</si>
  <si>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</si>
  <si>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</si>
  <si>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</si>
  <si>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</si>
  <si>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</si>
  <si>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</si>
  <si>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</si>
  <si>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</si>
  <si>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</si>
  <si>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</si>
  <si>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</si>
  <si>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</si>
  <si>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</si>
  <si>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</si>
  <si>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</si>
  <si>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</si>
  <si>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</si>
  <si>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</si>
  <si>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</si>
  <si>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</si>
  <si>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</si>
  <si>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</si>
  <si>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</si>
  <si>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</si>
  <si>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</si>
  <si>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</si>
  <si>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</si>
  <si>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</si>
  <si>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</si>
  <si>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</si>
  <si>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</si>
  <si>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</si>
  <si>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</si>
  <si>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</si>
  <si>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</si>
  <si>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</si>
  <si>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</si>
  <si>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</si>
  <si>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</si>
  <si>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</si>
  <si>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</si>
  <si>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</si>
  <si>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</si>
  <si>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</si>
  <si>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</si>
  <si>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</si>
  <si>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</si>
  <si>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</si>
  <si>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</si>
  <si>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</si>
  <si>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</si>
  <si>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</si>
  <si>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</si>
  <si>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</si>
  <si>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</si>
  <si>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</si>
  <si>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</si>
  <si>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</si>
  <si>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</si>
  <si>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</si>
  <si>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</si>
  <si>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</si>
  <si>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</si>
  <si>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</si>
  <si>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</si>
  <si>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</si>
  <si>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</si>
  <si>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</si>
  <si>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</si>
  <si>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</si>
  <si>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</si>
  <si>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</si>
  <si>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</si>
  <si>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</si>
  <si>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</si>
  <si>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</si>
  <si>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</si>
  <si>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</si>
  <si>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</si>
  <si>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</si>
  <si>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</si>
  <si>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</si>
  <si>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</si>
  <si>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</si>
  <si>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</si>
  <si>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</si>
  <si>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</si>
  <si>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</si>
  <si>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</si>
  <si>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</si>
  <si>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</si>
  <si>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</si>
  <si>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</si>
  <si>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</si>
  <si>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</si>
  <si>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</si>
  <si>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</si>
  <si>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</si>
  <si>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</si>
  <si>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</si>
  <si>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</si>
  <si>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</si>
  <si>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</si>
  <si>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</si>
  <si>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</si>
  <si>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</si>
  <si>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</si>
  <si>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</si>
  <si>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</si>
  <si>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</si>
  <si>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</si>
  <si>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</si>
  <si>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</si>
  <si>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</si>
  <si>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</si>
  <si>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</si>
  <si>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</si>
  <si>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</si>
  <si>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</si>
  <si>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</si>
  <si>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</si>
  <si>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</si>
  <si>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</si>
  <si>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</si>
  <si>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</si>
  <si>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</si>
  <si>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</si>
  <si>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</si>
  <si>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</si>
  <si>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</si>
  <si>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</si>
  <si>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</si>
  <si>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</si>
  <si>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</si>
  <si>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</si>
  <si>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</si>
  <si>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</si>
  <si>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</si>
  <si>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</si>
  <si>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</si>
  <si>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</si>
  <si>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</si>
  <si>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</si>
  <si>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</si>
  <si>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</si>
  <si>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</si>
  <si>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</si>
  <si>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</si>
  <si>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</si>
  <si>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</si>
  <si>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</si>
  <si>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</si>
  <si>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</si>
  <si>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</si>
  <si>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</si>
  <si>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</si>
  <si>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</si>
  <si>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</si>
  <si>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</si>
  <si>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</si>
  <si>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</si>
  <si>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</si>
  <si>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</si>
  <si>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</si>
  <si>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</si>
  <si>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</si>
  <si>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</si>
  <si>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</si>
  <si>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</si>
  <si>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</si>
  <si>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</si>
  <si>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</si>
  <si>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</si>
  <si>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</si>
  <si>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</si>
  <si>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</si>
  <si>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</si>
  <si>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</si>
  <si>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</si>
  <si>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</si>
  <si>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</si>
  <si>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</si>
  <si>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</si>
  <si>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</si>
  <si>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</si>
  <si>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</si>
  <si>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</si>
  <si>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</si>
  <si>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</si>
  <si>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</si>
  <si>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</si>
  <si>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</si>
  <si>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</si>
  <si>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</si>
  <si>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</si>
  <si>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</si>
  <si>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</si>
  <si>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</si>
  <si>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</si>
  <si>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</si>
  <si>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</si>
  <si>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</si>
  <si>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</si>
  <si>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</si>
  <si>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</si>
  <si>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</si>
  <si>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</si>
  <si>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</si>
  <si>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</si>
  <si>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</si>
  <si>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</si>
  <si>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</si>
  <si>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</si>
  <si>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</si>
  <si>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</si>
  <si>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</si>
  <si>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</si>
  <si>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</si>
  <si>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</si>
  <si>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</si>
  <si>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</si>
  <si>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</si>
  <si>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</si>
  <si>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</si>
  <si>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</si>
  <si>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</si>
  <si>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</si>
  <si>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</si>
  <si>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</si>
  <si>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</si>
  <si>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</si>
  <si>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</si>
  <si>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</si>
  <si>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</si>
  <si>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</si>
  <si>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</si>
  <si>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</si>
  <si>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</si>
  <si>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</si>
  <si>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</si>
  <si>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</si>
  <si>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</si>
  <si>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</si>
  <si>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</si>
  <si>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</si>
  <si>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</si>
  <si>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</si>
  <si>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</si>
  <si>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</si>
  <si>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</si>
  <si>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</si>
  <si>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</si>
  <si>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</si>
  <si>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</si>
  <si>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</si>
  <si>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</si>
  <si>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</si>
  <si>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</si>
  <si>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</si>
  <si>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</si>
  <si>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</si>
  <si>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</si>
  <si>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</si>
  <si>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</si>
  <si>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</si>
  <si>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</si>
  <si>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</si>
  <si>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</si>
  <si>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</si>
  <si>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</si>
  <si>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</si>
  <si>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</si>
  <si>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</si>
  <si>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</si>
  <si>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</si>
  <si>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</si>
  <si>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</si>
  <si>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</si>
  <si>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</si>
  <si>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</si>
  <si>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</si>
  <si>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</si>
  <si>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</si>
  <si>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</si>
  <si>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</si>
  <si>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</si>
  <si>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</si>
  <si>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</si>
  <si>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</si>
  <si>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</si>
  <si>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</si>
  <si>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</si>
  <si>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</si>
  <si>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</si>
  <si>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</si>
  <si>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</si>
  <si>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</si>
  <si>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</si>
  <si>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</si>
  <si>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</si>
  <si>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</si>
  <si>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</si>
  <si>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</si>
  <si>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</si>
  <si>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</si>
  <si>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</si>
  <si>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</si>
  <si>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</si>
  <si>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</si>
  <si>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</si>
  <si>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</si>
  <si>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</si>
  <si>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</si>
  <si>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</si>
  <si>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</si>
  <si>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</si>
  <si>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</si>
  <si>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</si>
  <si>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</si>
  <si>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</si>
  <si>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</si>
  <si>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</si>
  <si>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</si>
  <si>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</si>
  <si>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</si>
  <si>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</si>
  <si>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</si>
  <si>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</si>
  <si>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</si>
  <si>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</si>
  <si>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</si>
  <si>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</si>
  <si>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</si>
  <si>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</si>
  <si>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</si>
  <si>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</si>
  <si>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</si>
  <si>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</si>
  <si>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</si>
  <si>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</si>
  <si>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</si>
  <si>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</si>
  <si>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</si>
  <si>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</si>
  <si>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</si>
  <si>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</si>
  <si>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</si>
  <si>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</si>
  <si>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</si>
  <si>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</si>
  <si>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</si>
  <si>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</si>
  <si>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</si>
  <si>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</si>
  <si>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</si>
  <si>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</si>
  <si>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</si>
  <si>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</si>
  <si>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</si>
  <si>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</si>
  <si>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</si>
  <si>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</si>
  <si>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</si>
  <si>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</si>
  <si>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</si>
  <si>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</si>
  <si>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</si>
  <si>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</si>
  <si>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</si>
  <si>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</si>
  <si>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</si>
  <si>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</si>
  <si>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</si>
  <si>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</si>
  <si>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</si>
  <si>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</si>
  <si>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</si>
  <si>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</si>
  <si>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</si>
  <si>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</si>
  <si>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</si>
  <si>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</si>
  <si>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</si>
  <si>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</si>
  <si>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</si>
  <si>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</si>
  <si>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</si>
  <si>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</si>
  <si>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</si>
  <si>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</si>
  <si>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</si>
  <si>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</si>
  <si>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</si>
  <si>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</si>
  <si>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</si>
  <si>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</si>
  <si>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</si>
  <si>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</si>
  <si>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</si>
  <si>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</si>
  <si>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</si>
  <si>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</si>
  <si>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</si>
  <si>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</si>
  <si>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</si>
  <si>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</si>
  <si>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</si>
  <si>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</si>
  <si>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</si>
  <si>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</si>
  <si>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</si>
  <si>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</si>
  <si>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</si>
  <si>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</si>
  <si>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</si>
  <si>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</si>
  <si>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</si>
  <si>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</si>
  <si>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</si>
  <si>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</si>
  <si>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</si>
  <si>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</si>
  <si>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</si>
  <si>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</si>
  <si>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</si>
  <si>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</si>
  <si>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</si>
  <si>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</si>
  <si>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</si>
  <si>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</si>
  <si>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</si>
  <si>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</si>
  <si>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</si>
  <si>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</si>
  <si>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</si>
  <si>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</si>
  <si>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</si>
  <si>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</si>
  <si>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</si>
  <si>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</si>
  <si>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</si>
  <si>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</si>
  <si>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</si>
  <si>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</si>
  <si>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</si>
  <si>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</si>
  <si>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</si>
  <si>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</si>
  <si>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</si>
  <si>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</si>
  <si>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</si>
  <si>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</si>
  <si>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</si>
  <si>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</si>
  <si>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</si>
  <si>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</si>
  <si>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</si>
  <si>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</si>
  <si>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</si>
  <si>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</si>
  <si>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</si>
  <si>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</si>
  <si>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</si>
  <si>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</si>
  <si>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</si>
  <si>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</si>
  <si>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</si>
  <si>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</si>
  <si>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</si>
  <si>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</si>
  <si>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</si>
  <si>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</si>
  <si>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</si>
  <si>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</si>
  <si>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</si>
  <si>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</si>
  <si>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</si>
  <si>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</si>
  <si>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</si>
  <si>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</si>
  <si>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</si>
  <si>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</si>
  <si>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</si>
  <si>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</si>
  <si>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</si>
  <si>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</si>
  <si>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</si>
  <si>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</si>
  <si>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</si>
  <si>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</si>
  <si>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</si>
  <si>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</si>
  <si>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</si>
  <si>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</si>
  <si>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</si>
  <si>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</si>
  <si>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</si>
  <si>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</si>
  <si>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</si>
  <si>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</si>
  <si>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</si>
  <si>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</si>
  <si>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</si>
  <si>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</si>
  <si>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</si>
  <si>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</si>
  <si>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</si>
  <si>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</si>
  <si>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</si>
  <si>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</si>
  <si>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</si>
  <si>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</si>
  <si>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</si>
  <si>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</si>
  <si>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</si>
  <si>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</si>
  <si>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</si>
  <si>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</si>
  <si>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</si>
  <si>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</si>
  <si>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</si>
  <si>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</si>
  <si>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</si>
  <si>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</si>
  <si>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</si>
  <si>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</si>
  <si>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</si>
  <si>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</si>
  <si>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</si>
  <si>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</si>
  <si>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</si>
  <si>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</si>
  <si>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</si>
  <si>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</si>
  <si>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</si>
  <si>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</si>
  <si>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</si>
  <si>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</si>
  <si>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</si>
  <si>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</si>
  <si>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</si>
  <si>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</si>
  <si>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</si>
  <si>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</si>
  <si>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</si>
  <si>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</si>
  <si>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</si>
  <si>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</si>
  <si>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</si>
  <si>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</si>
  <si>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</si>
  <si>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</si>
  <si>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</si>
  <si>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</si>
  <si>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</si>
  <si>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</si>
  <si>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</si>
  <si>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</si>
  <si>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</si>
  <si>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</si>
  <si>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</si>
  <si>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</si>
  <si>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</si>
  <si>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</si>
  <si>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</si>
  <si>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</si>
  <si>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</si>
  <si>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</si>
  <si>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</si>
  <si>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</si>
  <si>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</si>
  <si>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</si>
  <si>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</si>
  <si>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</si>
  <si>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</si>
  <si>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</si>
  <si>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</si>
  <si>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</si>
  <si>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</si>
  <si>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</si>
  <si>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</si>
  <si>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</si>
  <si>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</si>
  <si>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</si>
  <si>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</si>
  <si>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</si>
  <si>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</si>
  <si>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</si>
  <si>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</si>
  <si>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</si>
  <si>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</si>
  <si>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</si>
  <si>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</si>
  <si>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</si>
  <si>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</si>
  <si>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</si>
  <si>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</si>
  <si>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</si>
  <si>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</si>
  <si>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</si>
  <si>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</si>
  <si>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</si>
  <si>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</si>
  <si>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</si>
  <si>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</si>
  <si>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</si>
  <si>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</si>
  <si>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</si>
  <si>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</si>
  <si>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</si>
  <si>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</si>
  <si>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</si>
  <si>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</si>
  <si>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</si>
  <si>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</si>
  <si>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</si>
  <si>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</si>
  <si>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</si>
  <si>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</si>
  <si>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</si>
  <si>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</si>
  <si>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</si>
  <si>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</si>
  <si>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</si>
  <si>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</si>
  <si>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</si>
  <si>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</si>
  <si>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</si>
  <si>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</si>
  <si>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</si>
  <si>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</si>
  <si>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</si>
  <si>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</si>
  <si>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</si>
  <si>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</si>
  <si>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</si>
  <si>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</si>
  <si>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</si>
  <si>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</si>
  <si>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</si>
  <si>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</si>
  <si>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</si>
  <si>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</si>
  <si>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</si>
  <si>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</si>
  <si>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</si>
  <si>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</si>
  <si>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</si>
  <si>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</si>
  <si>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</si>
  <si>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</si>
  <si>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</si>
  <si>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</si>
  <si>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</si>
  <si>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</si>
  <si>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</si>
  <si>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</si>
  <si>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</si>
  <si>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</si>
  <si>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</si>
  <si>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</si>
  <si>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</si>
  <si>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</si>
  <si>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</si>
  <si>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</si>
  <si>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</si>
  <si>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</si>
  <si>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</si>
  <si>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</si>
  <si>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</si>
  <si>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</si>
  <si>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</si>
  <si>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</si>
  <si>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</si>
  <si>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</si>
  <si>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</si>
  <si>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</si>
  <si>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</si>
  <si>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</si>
  <si>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</si>
  <si>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</si>
  <si>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</si>
  <si>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</si>
  <si>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</si>
  <si>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</si>
  <si>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</si>
  <si>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</si>
  <si>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</si>
  <si>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</si>
  <si>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</si>
  <si>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</si>
  <si>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</si>
  <si>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</si>
  <si>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</si>
  <si>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</si>
  <si>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</si>
  <si>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</si>
  <si>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</si>
  <si>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</si>
  <si>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</si>
  <si>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</si>
  <si>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</si>
  <si>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</si>
  <si>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</si>
  <si>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</si>
  <si>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</si>
  <si>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</si>
  <si>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</si>
  <si>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</si>
  <si>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</si>
  <si>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</si>
  <si>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</si>
  <si>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</si>
  <si>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</si>
  <si>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</si>
  <si>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</si>
  <si>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</si>
  <si>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</si>
  <si>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</si>
  <si>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</si>
  <si>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</si>
  <si>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</si>
  <si>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</si>
  <si>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</si>
  <si>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</si>
  <si>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</si>
  <si>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</si>
  <si>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</si>
  <si>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</si>
  <si>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</si>
  <si>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</si>
  <si>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</si>
  <si>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</si>
  <si>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</si>
  <si>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</si>
  <si>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</si>
  <si>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</si>
  <si>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</si>
  <si>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</si>
  <si>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</si>
  <si>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</si>
  <si>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</si>
  <si>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</si>
  <si>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</si>
  <si>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</si>
  <si>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</si>
  <si>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</si>
  <si>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</si>
  <si>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</si>
  <si>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</si>
  <si>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</si>
  <si>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</si>
  <si>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</si>
  <si>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</si>
  <si>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</si>
  <si>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</si>
  <si>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</si>
  <si>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</si>
  <si>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</si>
  <si>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</si>
  <si>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</si>
  <si>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</si>
  <si>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</si>
  <si>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</si>
  <si>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</si>
  <si>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</si>
  <si>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</si>
  <si>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</si>
  <si>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</si>
  <si>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</si>
  <si>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</si>
  <si>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</si>
  <si>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</si>
  <si>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</si>
  <si>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</si>
  <si>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</si>
  <si>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</si>
  <si>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</si>
  <si>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</si>
  <si>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</si>
  <si>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</si>
  <si>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</si>
  <si>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</si>
  <si>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</si>
  <si>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</si>
  <si>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</si>
  <si>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</si>
  <si>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</si>
  <si>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</si>
  <si>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</si>
  <si>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</si>
  <si>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</si>
  <si>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</si>
  <si>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</si>
  <si>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</si>
  <si>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</si>
  <si>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</si>
  <si>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</si>
  <si>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</si>
  <si>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</si>
  <si>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</si>
  <si>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</si>
  <si>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</si>
  <si>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</si>
  <si>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</si>
  <si>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</si>
  <si>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</si>
  <si>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</si>
  <si>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</si>
  <si>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</si>
  <si>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</si>
  <si>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</si>
  <si>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</si>
  <si>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</si>
  <si>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</si>
  <si>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</si>
  <si>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</si>
  <si>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</si>
  <si>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</si>
  <si>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</si>
  <si>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</si>
  <si>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</si>
  <si>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</si>
  <si>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</si>
  <si>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</si>
  <si>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</si>
  <si>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</si>
  <si>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</si>
  <si>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</si>
  <si>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</si>
  <si>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</si>
  <si>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</si>
  <si>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</si>
  <si>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</si>
  <si>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</si>
  <si>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</si>
  <si>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</si>
  <si>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</si>
  <si>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</si>
  <si>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</si>
  <si>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</si>
  <si>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</si>
  <si>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</si>
  <si>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</si>
  <si>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</si>
  <si>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</si>
  <si>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</si>
  <si>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</si>
  <si>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</si>
  <si>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</si>
  <si>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</si>
  <si>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</si>
  <si>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</si>
  <si>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</si>
  <si>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</si>
  <si>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</si>
  <si>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</si>
  <si>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</si>
  <si>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</si>
  <si>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</si>
  <si>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</si>
  <si>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</si>
  <si>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</si>
  <si>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</si>
  <si>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</si>
  <si>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</si>
  <si>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</si>
  <si>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</si>
  <si>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</si>
  <si>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</si>
  <si>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</si>
  <si>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</si>
  <si>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</si>
  <si>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</si>
  <si>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</si>
  <si>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</si>
  <si>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</si>
  <si>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</si>
  <si>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</si>
  <si>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</si>
  <si>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</si>
  <si>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</si>
  <si>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</si>
  <si>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</si>
  <si>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</si>
  <si>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</si>
  <si>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</si>
  <si>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</si>
  <si>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</si>
  <si>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</si>
  <si>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</si>
  <si>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</si>
  <si>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</si>
  <si>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</si>
  <si>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</si>
  <si>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</si>
  <si>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</si>
  <si>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</si>
  <si>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</si>
  <si>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</si>
  <si>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</si>
  <si>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</si>
  <si>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</si>
  <si>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</si>
  <si>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</si>
  <si>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</si>
  <si>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</si>
  <si>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</si>
  <si>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</si>
  <si>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</si>
  <si>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</si>
  <si>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</si>
  <si>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</si>
  <si>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</si>
  <si>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</si>
  <si>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</si>
  <si>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</si>
  <si>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</si>
  <si>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</si>
  <si>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</si>
  <si>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</si>
  <si>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</si>
  <si>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</si>
  <si>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</si>
  <si>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</si>
  <si>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</si>
  <si>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</si>
  <si>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</si>
  <si>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</si>
  <si>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</si>
  <si>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</si>
  <si>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</si>
  <si>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</si>
  <si>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</si>
  <si>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</si>
  <si>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</si>
  <si>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</si>
  <si>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</si>
  <si>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</si>
  <si>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</si>
  <si>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</si>
  <si>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</si>
  <si>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</si>
  <si>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</si>
  <si>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</si>
  <si>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</si>
  <si>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</si>
  <si>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</si>
  <si>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</si>
  <si>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</si>
  <si>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</si>
  <si>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</si>
  <si>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</si>
  <si>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</si>
  <si>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</si>
  <si>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</si>
  <si>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</si>
  <si>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</si>
  <si>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</si>
  <si>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</si>
  <si>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</si>
  <si>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</si>
  <si>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</si>
  <si>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</si>
  <si>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</si>
  <si>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</si>
  <si>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</si>
  <si>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</si>
  <si>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</si>
  <si>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</si>
  <si>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</si>
  <si>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</si>
  <si>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</si>
  <si>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</si>
  <si>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</si>
  <si>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</si>
  <si>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</si>
  <si>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</si>
  <si>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</si>
  <si>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</si>
  <si>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</si>
  <si>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</si>
  <si>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</si>
  <si>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</si>
  <si>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</si>
  <si>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</si>
  <si>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</si>
  <si>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</si>
  <si>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</si>
  <si>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</si>
  <si>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</si>
  <si>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</si>
  <si>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</si>
  <si>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</si>
  <si>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</si>
  <si>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</si>
  <si>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</si>
  <si>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</si>
  <si>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</si>
  <si>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</si>
  <si>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</si>
  <si>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</si>
  <si>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</si>
  <si>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</si>
  <si>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</si>
  <si>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</si>
  <si>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</si>
  <si>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</si>
  <si>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</si>
  <si>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</si>
  <si>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</si>
  <si>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</si>
  <si>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</si>
  <si>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</si>
  <si>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</si>
  <si>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</si>
  <si>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</si>
  <si>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</si>
  <si>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</si>
  <si>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</si>
  <si>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</si>
  <si>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</si>
  <si>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</si>
  <si>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</si>
  <si>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</si>
  <si>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</si>
  <si>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</si>
  <si>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</si>
  <si>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</si>
  <si>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</si>
  <si>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</si>
  <si>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</si>
  <si>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</si>
  <si>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</si>
  <si>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</si>
  <si>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</si>
  <si>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</si>
  <si>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</si>
  <si>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</si>
  <si>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</si>
  <si>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</si>
  <si>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</si>
  <si>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</si>
  <si>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</si>
  <si>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</si>
  <si>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</si>
  <si>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</si>
  <si>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</si>
  <si>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</si>
  <si>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</si>
  <si>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</si>
  <si>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</si>
  <si>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</si>
  <si>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</si>
  <si>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</si>
  <si>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</si>
  <si>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</si>
  <si>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</si>
  <si>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</si>
  <si>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</si>
  <si>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</si>
  <si>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</si>
  <si>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</si>
  <si>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</si>
  <si>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</si>
  <si>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</si>
  <si>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</si>
  <si>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</si>
  <si>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</si>
  <si>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</si>
  <si>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</si>
  <si>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</si>
  <si>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</si>
  <si>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</si>
  <si>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</si>
  <si>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</si>
  <si>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</si>
  <si>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</si>
  <si>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</si>
  <si>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</si>
  <si>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</si>
  <si>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</si>
  <si>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</si>
  <si>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</si>
  <si>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</si>
  <si>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</si>
  <si>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</si>
  <si>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</si>
  <si>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</si>
  <si>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</si>
  <si>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</si>
  <si>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</si>
  <si>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</si>
  <si>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</si>
  <si>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</si>
  <si>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</si>
  <si>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</si>
  <si>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</si>
  <si>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</si>
  <si>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</si>
  <si>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</si>
  <si>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</si>
  <si>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</si>
  <si>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</si>
  <si>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</si>
  <si>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</si>
  <si>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</si>
  <si>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</si>
  <si>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</si>
  <si>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</si>
  <si>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</si>
  <si>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</si>
  <si>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</si>
  <si>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</si>
  <si>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</si>
  <si>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</si>
  <si>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</si>
  <si>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</si>
  <si>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</si>
  <si>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</si>
  <si>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</si>
  <si>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</si>
  <si>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</si>
  <si>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</si>
  <si>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</si>
  <si>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</si>
  <si>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</si>
  <si>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</si>
  <si>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</si>
  <si>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</si>
  <si>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</si>
  <si>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</si>
  <si>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</si>
  <si>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</si>
  <si>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</si>
  <si>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</si>
  <si>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</si>
  <si>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</si>
  <si>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</si>
  <si>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</si>
  <si>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</si>
  <si>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</si>
  <si>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</si>
  <si>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</si>
  <si>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</si>
  <si>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</si>
  <si>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</si>
  <si>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</si>
  <si>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</si>
  <si>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</si>
  <si>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</si>
  <si>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</si>
  <si>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</si>
  <si>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</si>
  <si>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</si>
  <si>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</si>
  <si>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</si>
  <si>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</si>
  <si>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</si>
  <si>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</si>
  <si>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</si>
  <si>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</si>
  <si>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</si>
  <si>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</si>
  <si>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</si>
  <si>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</si>
  <si>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</si>
  <si>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</si>
  <si>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</si>
  <si>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</si>
  <si>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</si>
  <si>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</si>
  <si>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</si>
  <si>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</si>
  <si>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</si>
  <si>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</si>
  <si>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</si>
  <si>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</si>
  <si>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</si>
  <si>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</si>
  <si>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</si>
  <si>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</si>
  <si>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</si>
  <si>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</si>
  <si>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</si>
  <si>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</si>
  <si>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</si>
  <si>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</si>
  <si>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</si>
  <si>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</si>
  <si>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</si>
  <si>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</si>
  <si>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</si>
  <si>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</si>
  <si>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</si>
  <si>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</si>
  <si>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</si>
  <si>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</si>
  <si>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</si>
  <si>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</si>
  <si>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</si>
  <si>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</si>
  <si>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</si>
  <si>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</si>
  <si>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</si>
  <si>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</si>
  <si>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</si>
  <si>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</si>
  <si>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</si>
  <si>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</si>
  <si>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</si>
  <si>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</si>
  <si>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</si>
  <si>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</si>
  <si>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</si>
  <si>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</si>
  <si>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</si>
  <si>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</si>
  <si>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</si>
  <si>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</si>
  <si>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</si>
  <si>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</si>
  <si>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</si>
  <si>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</si>
  <si>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</si>
  <si>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</si>
  <si>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</si>
  <si>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</si>
  <si>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</si>
  <si>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</si>
  <si>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</si>
  <si>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</si>
  <si>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</si>
  <si>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</si>
  <si>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</si>
  <si>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</si>
  <si>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</si>
  <si>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</si>
  <si>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</si>
  <si>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</si>
  <si>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</si>
  <si>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</si>
  <si>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</si>
  <si>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</si>
  <si>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</si>
  <si>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</si>
  <si>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</si>
  <si>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</si>
  <si>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</si>
  <si>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</si>
  <si>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</si>
  <si>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</si>
  <si>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</si>
  <si>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</si>
  <si>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</si>
  <si>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</si>
  <si>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</si>
  <si>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</si>
  <si>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</si>
  <si>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</si>
  <si>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</si>
  <si>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</si>
  <si>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</si>
  <si>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</si>
  <si>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</si>
  <si>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</si>
  <si>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</si>
  <si>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</si>
  <si>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</si>
  <si>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</si>
  <si>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</si>
  <si>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</si>
  <si>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</si>
  <si>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</si>
  <si>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</si>
  <si>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</si>
  <si>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</si>
  <si>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</si>
  <si>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</si>
  <si>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</si>
  <si>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</si>
  <si>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</si>
  <si>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</si>
  <si>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</si>
  <si>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</si>
  <si>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</si>
  <si>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</si>
  <si>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</si>
  <si>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</si>
  <si>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</si>
  <si>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</si>
  <si>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</si>
  <si>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</si>
  <si>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</si>
  <si>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</si>
  <si>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</si>
  <si>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</si>
  <si>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</si>
  <si>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</si>
  <si>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</si>
  <si>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</si>
  <si>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</si>
  <si>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</si>
  <si>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</si>
  <si>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</si>
  <si>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</si>
  <si>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</si>
  <si>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</si>
  <si>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</si>
  <si>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</si>
  <si>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</si>
  <si>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</si>
  <si>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</si>
  <si>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</si>
  <si>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</si>
  <si>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</si>
  <si>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</si>
  <si>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</si>
  <si>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</si>
  <si>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</si>
  <si>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</si>
  <si>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</si>
  <si>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</si>
  <si>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</si>
  <si>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</si>
  <si>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</si>
  <si>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</si>
  <si>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</si>
  <si>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</si>
  <si>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</si>
  <si>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</si>
  <si>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</si>
  <si>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</si>
  <si>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</si>
  <si>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</si>
  <si>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</si>
  <si>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</si>
  <si>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</si>
  <si>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</si>
  <si>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</si>
  <si>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</si>
  <si>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</si>
  <si>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</si>
  <si>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</si>
  <si>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</si>
  <si>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</si>
  <si>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</si>
  <si>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</si>
  <si>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</si>
  <si>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</si>
  <si>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</si>
  <si>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</si>
  <si>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</si>
  <si>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</si>
  <si>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</si>
  <si>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</si>
  <si>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</si>
  <si>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</si>
  <si>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</si>
  <si>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</si>
  <si>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</si>
  <si>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</si>
  <si>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</si>
  <si>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</si>
  <si>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</si>
  <si>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</si>
  <si>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</si>
  <si>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</si>
  <si>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</si>
  <si>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</si>
  <si>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</si>
  <si>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</si>
  <si>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</si>
  <si>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</si>
  <si>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</si>
  <si>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</si>
  <si>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</si>
  <si>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</si>
  <si>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</si>
  <si>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</si>
  <si>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</si>
  <si>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</si>
  <si>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</si>
  <si>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</si>
  <si>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</si>
  <si>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</si>
  <si>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</si>
  <si>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</si>
  <si>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</si>
  <si>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</si>
  <si>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</si>
  <si>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</si>
  <si>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</si>
  <si>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</si>
  <si>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</si>
  <si>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</si>
  <si>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</si>
  <si>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</si>
  <si>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</si>
  <si>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</si>
  <si>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</si>
  <si>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</si>
  <si>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</si>
  <si>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</si>
  <si>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</si>
  <si>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</si>
  <si>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</si>
  <si>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</si>
  <si>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</si>
  <si>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</si>
  <si>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</si>
  <si>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</si>
  <si>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</si>
  <si>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</si>
  <si>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</si>
  <si>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</si>
  <si>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</si>
  <si>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</si>
  <si>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</si>
  <si>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</si>
  <si>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</si>
  <si>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</si>
  <si>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</si>
  <si>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</si>
  <si>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</si>
  <si>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</si>
  <si>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</si>
  <si>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</si>
  <si>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</si>
  <si>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</si>
  <si>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</si>
  <si>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</si>
  <si>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</si>
  <si>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</si>
  <si>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</si>
  <si>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</si>
  <si>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</si>
  <si>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</si>
  <si>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</si>
  <si>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</si>
  <si>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</si>
  <si>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</si>
  <si>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</si>
  <si>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</si>
  <si>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</si>
  <si>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</si>
  <si>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</si>
  <si>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</si>
  <si>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</si>
  <si>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</si>
  <si>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</si>
  <si>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</si>
  <si>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</si>
  <si>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</si>
  <si>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</si>
  <si>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</si>
  <si>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</si>
  <si>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</si>
  <si>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</si>
  <si>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</si>
  <si>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</si>
  <si>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</si>
  <si>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</si>
  <si>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</si>
  <si>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</si>
  <si>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</si>
  <si>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</si>
  <si>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</si>
  <si>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</si>
  <si>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</si>
  <si>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</si>
  <si>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</si>
  <si>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</si>
  <si>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</si>
  <si>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</si>
  <si>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</si>
  <si>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</si>
  <si>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</si>
  <si>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</si>
  <si>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</si>
  <si>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</si>
  <si>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</si>
  <si>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</si>
  <si>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</si>
  <si>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</si>
  <si>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</si>
  <si>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</si>
  <si>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</si>
  <si>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</si>
  <si>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</si>
  <si>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</si>
  <si>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</si>
  <si>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</si>
  <si>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</si>
  <si>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</si>
  <si>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</si>
  <si>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</si>
  <si>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</si>
  <si>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</si>
  <si>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</si>
  <si>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</si>
  <si>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</si>
  <si>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</si>
  <si>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</si>
  <si>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</si>
  <si>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</si>
  <si>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</si>
  <si>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</si>
  <si>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</si>
  <si>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</si>
  <si>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</si>
  <si>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</si>
  <si>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</si>
  <si>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</si>
  <si>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</si>
  <si>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</si>
  <si>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</si>
  <si>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</si>
  <si>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</si>
  <si>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</si>
  <si>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</si>
  <si>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</si>
  <si>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</si>
  <si>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</si>
  <si>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</si>
  <si>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</si>
  <si>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</si>
  <si>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</si>
  <si>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</si>
  <si>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</si>
  <si>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</si>
  <si>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</si>
  <si>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</si>
  <si>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</si>
  <si>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</si>
  <si>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</si>
  <si>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</si>
  <si>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</si>
  <si>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</si>
  <si>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</si>
  <si>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</si>
  <si>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</si>
  <si>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</si>
  <si>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</si>
  <si>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</si>
  <si>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</si>
  <si>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</si>
  <si>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</si>
  <si>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</si>
  <si>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</si>
  <si>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</si>
  <si>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</si>
  <si>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</si>
  <si>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</si>
  <si>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</si>
  <si>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</si>
  <si>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</si>
  <si>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</si>
  <si>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</si>
  <si>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</si>
  <si>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</si>
  <si>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</si>
  <si>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</si>
  <si>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</si>
  <si>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</si>
  <si>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</si>
  <si>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</si>
  <si>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</si>
  <si>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</si>
  <si>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</si>
  <si>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</si>
  <si>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</si>
  <si>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</si>
  <si>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</si>
  <si>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</si>
  <si>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</si>
  <si>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</si>
  <si>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</si>
  <si>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</si>
  <si>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</si>
  <si>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</si>
  <si>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</si>
  <si>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</si>
  <si>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</si>
  <si>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</si>
  <si>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</si>
  <si>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</si>
  <si>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</si>
  <si>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</si>
  <si>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</si>
  <si>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</si>
  <si>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</si>
  <si>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</si>
  <si>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</si>
  <si>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</si>
  <si>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</si>
  <si>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</si>
  <si>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</si>
  <si>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</si>
  <si>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</si>
  <si>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</si>
  <si>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</si>
  <si>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</si>
  <si>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</si>
  <si>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</si>
  <si>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</si>
  <si>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</si>
  <si>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</si>
  <si>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</si>
  <si>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</si>
  <si>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</si>
  <si>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</si>
  <si>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</si>
  <si>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</si>
  <si>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</si>
  <si>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</si>
  <si>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</si>
  <si>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</si>
  <si>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</si>
  <si>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</si>
  <si>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</si>
  <si>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</si>
  <si>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</si>
  <si>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</si>
  <si>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</si>
  <si>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</si>
  <si>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</si>
  <si>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</si>
  <si>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</si>
  <si>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</si>
  <si>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</si>
  <si>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</si>
  <si>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</si>
  <si>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</si>
  <si>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</si>
  <si>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</si>
  <si>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</si>
  <si>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</si>
  <si>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</si>
  <si>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</si>
  <si>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</si>
  <si>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</si>
  <si>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</si>
  <si>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</si>
  <si>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</si>
  <si>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</si>
  <si>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</si>
  <si>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</si>
  <si>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</si>
  <si>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</si>
  <si>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</si>
  <si>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</si>
  <si>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</si>
  <si>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</si>
  <si>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</si>
  <si>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</si>
  <si>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</si>
  <si>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</si>
  <si>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</si>
  <si>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</si>
  <si>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</si>
  <si>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</si>
  <si>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</si>
  <si>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</si>
  <si>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</si>
  <si>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</si>
  <si>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</si>
  <si>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</si>
  <si>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</si>
  <si>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</si>
  <si>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</si>
  <si>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</si>
  <si>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</si>
  <si>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</si>
  <si>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</si>
  <si>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</si>
  <si>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</si>
  <si>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</si>
  <si>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</si>
  <si>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</si>
  <si>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</si>
  <si>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</si>
  <si>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</si>
  <si>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</si>
  <si>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</si>
  <si>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</si>
  <si>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</si>
  <si>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</si>
  <si>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</si>
  <si>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</si>
  <si>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</si>
  <si>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</si>
  <si>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</si>
  <si>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</si>
  <si>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</si>
  <si>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</si>
  <si>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</si>
  <si>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</si>
  <si>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</si>
  <si>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</si>
  <si>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</si>
  <si>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</si>
  <si>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</si>
  <si>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</si>
  <si>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</si>
  <si>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</si>
  <si>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</si>
  <si>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</si>
  <si>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</si>
  <si>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</si>
  <si>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</si>
  <si>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</si>
  <si>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</si>
  <si>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</si>
  <si>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</si>
  <si>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</si>
  <si>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</si>
  <si>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</si>
  <si>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</si>
  <si>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</si>
  <si>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</si>
  <si>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</si>
  <si>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</si>
  <si>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</si>
  <si>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</si>
  <si>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</si>
  <si>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</si>
  <si>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</si>
  <si>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</si>
  <si>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</si>
  <si>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</si>
  <si>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</si>
  <si>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</si>
  <si>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</si>
  <si>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</si>
  <si>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</si>
  <si>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</si>
  <si>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</si>
  <si>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</si>
  <si>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</si>
  <si>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</si>
  <si>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</si>
  <si>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</si>
  <si>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</si>
  <si>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</si>
  <si>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</si>
  <si>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</si>
  <si>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</si>
  <si>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</si>
  <si>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</si>
  <si>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</si>
  <si>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</si>
  <si>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</si>
  <si>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</si>
  <si>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</si>
  <si>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</si>
  <si>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</si>
  <si>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</si>
  <si>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</si>
  <si>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</si>
  <si>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</si>
  <si>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</si>
  <si>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</si>
  <si>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</si>
  <si>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</si>
  <si>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</si>
  <si>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</si>
  <si>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</si>
  <si>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</si>
  <si>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</si>
  <si>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</si>
  <si>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</si>
  <si>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</si>
  <si>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</si>
  <si>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</si>
  <si>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</si>
  <si>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</si>
  <si>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</si>
  <si>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</si>
  <si>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</si>
  <si>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</si>
  <si>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</si>
  <si>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</si>
  <si>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</si>
  <si>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</si>
  <si>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</si>
  <si>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</si>
  <si>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</si>
  <si>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</si>
  <si>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</si>
  <si>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</si>
  <si>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</si>
  <si>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</si>
  <si>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</si>
  <si>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</si>
  <si>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</si>
  <si>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</si>
  <si>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</si>
  <si>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</si>
  <si>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</si>
  <si>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</si>
  <si>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</si>
  <si>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</si>
  <si>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</si>
  <si>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</si>
  <si>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</si>
  <si>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</si>
  <si>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</si>
  <si>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</si>
  <si>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</si>
  <si>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</si>
  <si>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</si>
  <si>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</si>
  <si>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</si>
  <si>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</si>
  <si>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</si>
  <si>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</si>
  <si>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</si>
  <si>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</si>
  <si>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</si>
  <si>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</si>
  <si>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</si>
  <si>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</si>
  <si>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</si>
  <si>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</si>
  <si>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</si>
  <si>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</si>
  <si>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</si>
  <si>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</si>
  <si>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</si>
  <si>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</si>
  <si>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</si>
  <si>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</si>
  <si>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</si>
  <si>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</si>
  <si>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</si>
  <si>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</si>
  <si>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</si>
  <si>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</si>
  <si>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</si>
  <si>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</si>
  <si>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</si>
  <si>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</si>
  <si>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</si>
  <si>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</si>
  <si>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</si>
  <si>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</si>
  <si>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</si>
  <si>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</si>
  <si>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</si>
  <si>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</si>
  <si>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</si>
  <si>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</si>
  <si>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</si>
  <si>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</si>
  <si>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</si>
  <si>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</si>
  <si>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</si>
  <si>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</si>
  <si>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</si>
  <si>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</si>
  <si>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</si>
  <si>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</si>
  <si>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</si>
  <si>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</si>
  <si>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</si>
  <si>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</si>
  <si>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</si>
  <si>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</si>
  <si>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</si>
  <si>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</si>
  <si>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</si>
  <si>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</si>
  <si>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</si>
  <si>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</si>
  <si>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</si>
  <si>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</si>
  <si>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</si>
  <si>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</si>
  <si>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</si>
  <si>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</si>
  <si>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</si>
  <si>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</si>
  <si>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</si>
  <si>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</si>
  <si>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</si>
  <si>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</si>
  <si>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</si>
  <si>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</si>
  <si>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</si>
  <si>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</si>
  <si>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</si>
  <si>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</si>
  <si>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</si>
  <si>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</si>
  <si>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</si>
  <si>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</si>
  <si>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</si>
  <si>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</si>
  <si>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</si>
  <si>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</si>
  <si>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</si>
  <si>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</si>
  <si>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</si>
  <si>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</si>
  <si>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</si>
  <si>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</si>
  <si>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</si>
  <si>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</si>
  <si>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</si>
  <si>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</si>
  <si>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</si>
  <si>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</si>
  <si>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</si>
  <si>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</si>
  <si>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</si>
  <si>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</si>
  <si>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</si>
  <si>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</si>
  <si>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</si>
  <si>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</si>
  <si>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</si>
  <si>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</si>
  <si>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</si>
  <si>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</si>
  <si>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</si>
  <si>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</si>
  <si>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</si>
  <si>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</si>
  <si>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</si>
  <si>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</si>
  <si>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</si>
  <si>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</si>
  <si>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</si>
  <si>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</si>
  <si>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</si>
  <si>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</si>
  <si>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</si>
  <si>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</si>
  <si>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</si>
  <si>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</si>
  <si>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</si>
  <si>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</si>
  <si>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</si>
  <si>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</si>
  <si>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</si>
  <si>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</si>
  <si>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</si>
  <si>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</si>
  <si>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</si>
  <si>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</si>
  <si>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</si>
  <si>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</si>
  <si>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</si>
  <si>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</si>
  <si>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</si>
  <si>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</si>
  <si>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</si>
  <si>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</si>
  <si>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</si>
  <si>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</si>
  <si>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</si>
  <si>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</si>
  <si>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</si>
  <si>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</si>
  <si>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</si>
  <si>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</si>
  <si>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</si>
  <si>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</si>
  <si>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</si>
  <si>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</si>
  <si>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</si>
  <si>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</si>
  <si>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</si>
  <si>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</si>
  <si>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</si>
  <si>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</si>
  <si>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</si>
  <si>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</si>
  <si>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</si>
  <si>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</si>
  <si>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</si>
  <si>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</si>
  <si>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</si>
  <si>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</si>
  <si>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</si>
  <si>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</si>
  <si>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</si>
  <si>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</si>
  <si>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</si>
  <si>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</si>
  <si>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</si>
  <si>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</si>
  <si>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</si>
  <si>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</si>
  <si>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</si>
  <si>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</si>
  <si>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</si>
  <si>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</si>
  <si>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</si>
  <si>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</si>
  <si>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</si>
  <si>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</si>
  <si>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</si>
  <si>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</si>
  <si>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</si>
  <si>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</si>
  <si>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</si>
  <si>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</si>
  <si>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</si>
  <si>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</si>
  <si>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</si>
  <si>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</si>
  <si>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</si>
  <si>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</si>
  <si>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</si>
  <si>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</si>
  <si>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</si>
  <si>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</si>
  <si>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</si>
  <si>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</si>
  <si>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</si>
  <si>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</si>
  <si>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</si>
  <si>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</si>
  <si>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</si>
  <si>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</si>
  <si>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</si>
  <si>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</si>
  <si>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</si>
  <si>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</si>
  <si>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</si>
  <si>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</si>
  <si>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</si>
  <si>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</si>
  <si>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</si>
  <si>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</si>
  <si>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</si>
  <si>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</si>
  <si>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</si>
  <si>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</si>
  <si>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</si>
  <si>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</si>
  <si>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</si>
  <si>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</si>
  <si>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</si>
  <si>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</si>
  <si>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</si>
  <si>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</si>
  <si>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</si>
  <si>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</si>
  <si>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</si>
  <si>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</si>
  <si>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</si>
  <si>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</si>
  <si>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</si>
  <si>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</si>
  <si>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</si>
  <si>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</si>
  <si>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</si>
  <si>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</si>
  <si>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</si>
  <si>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</si>
  <si>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</si>
  <si>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</si>
  <si>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</si>
  <si>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</si>
  <si>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</si>
  <si>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</si>
  <si>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</si>
  <si>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</si>
  <si>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</si>
  <si>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</si>
  <si>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</si>
  <si>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</si>
  <si>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</si>
  <si>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</si>
  <si>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</si>
  <si>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</si>
  <si>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</si>
  <si>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</si>
  <si>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</si>
  <si>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</si>
  <si>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</si>
  <si>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</si>
  <si>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</si>
  <si>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</si>
  <si>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</si>
  <si>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</si>
  <si>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</si>
  <si>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</si>
  <si>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</si>
  <si>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</si>
  <si>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</si>
  <si>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</si>
  <si>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</si>
  <si>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</si>
  <si>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</si>
  <si>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</si>
  <si>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</si>
  <si>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</si>
  <si>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</si>
  <si>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</si>
  <si>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</si>
  <si>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</si>
  <si>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</si>
  <si>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</si>
  <si>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</si>
  <si>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</si>
  <si>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</si>
  <si>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</si>
  <si>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</si>
  <si>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</si>
  <si>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</si>
  <si>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</si>
  <si>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</si>
  <si>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</si>
  <si>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</si>
  <si>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</si>
  <si>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</si>
  <si>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</si>
  <si>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</si>
  <si>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</si>
  <si>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</si>
  <si>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</si>
  <si>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</si>
  <si>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</si>
  <si>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</si>
  <si>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</si>
  <si>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</si>
  <si>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</si>
  <si>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</si>
  <si>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</si>
  <si>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</si>
  <si>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</si>
  <si>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</si>
  <si>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</si>
  <si>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</si>
  <si>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</si>
  <si>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</si>
  <si>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</si>
  <si>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</si>
  <si>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</si>
  <si>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</si>
  <si>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</si>
  <si>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</si>
  <si>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</si>
  <si>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</si>
  <si>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</si>
  <si>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</si>
  <si>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</si>
  <si>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</si>
  <si>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</si>
  <si>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</si>
  <si>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</si>
  <si>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</si>
  <si>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</si>
  <si>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</si>
  <si>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</si>
  <si>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</si>
  <si>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</si>
  <si>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</si>
  <si>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</si>
  <si>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</si>
  <si>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</si>
  <si>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</si>
  <si>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</si>
  <si>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</si>
  <si>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</si>
  <si>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</si>
  <si>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</si>
  <si>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</si>
  <si>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</si>
  <si>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</si>
  <si>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</si>
  <si>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</si>
  <si>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</si>
  <si>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</si>
  <si>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</si>
  <si>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</si>
  <si>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</si>
  <si>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</si>
  <si>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</si>
  <si>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</si>
  <si>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</si>
  <si>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</si>
  <si>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</si>
  <si>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</si>
  <si>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</si>
  <si>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</si>
  <si>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</si>
  <si>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</si>
  <si>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</si>
  <si>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</si>
  <si>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</si>
  <si>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</si>
  <si>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</si>
  <si>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</si>
  <si>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</si>
  <si>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</si>
  <si>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</si>
  <si>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</si>
  <si>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</si>
  <si>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</si>
  <si>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</si>
  <si>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</si>
  <si>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</si>
  <si>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</si>
  <si>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</si>
  <si>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</si>
  <si>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</si>
  <si>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</si>
  <si>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</si>
  <si>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</si>
  <si>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</si>
  <si>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</si>
  <si>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</si>
  <si>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</si>
  <si>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</si>
  <si>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</si>
  <si>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</si>
  <si>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</si>
  <si>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</si>
  <si>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</si>
  <si>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</si>
  <si>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</si>
  <si>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</si>
  <si>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</si>
  <si>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</si>
  <si>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</si>
  <si>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</si>
  <si>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</si>
  <si>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</si>
  <si>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</si>
  <si>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</si>
  <si>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</si>
  <si>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</si>
  <si>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</si>
  <si>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</si>
  <si>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</si>
  <si>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</si>
  <si>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</si>
  <si>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</si>
  <si>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</si>
  <si>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</si>
  <si>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</si>
  <si>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</si>
  <si>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</si>
  <si>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</si>
  <si>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</si>
  <si>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</si>
  <si>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</si>
  <si>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</si>
  <si>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</si>
  <si>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</si>
  <si>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</si>
  <si>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</si>
  <si>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</si>
  <si>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</si>
  <si>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</si>
  <si>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</si>
  <si>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</si>
  <si>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</si>
  <si>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</si>
  <si>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</si>
  <si>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</si>
  <si>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</si>
  <si>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</si>
  <si>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</si>
  <si>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</si>
  <si>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</si>
  <si>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</si>
  <si>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</si>
  <si>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</si>
  <si>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</si>
  <si>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</si>
  <si>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</si>
  <si>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</si>
  <si>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</si>
  <si>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</si>
  <si>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</si>
  <si>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</si>
  <si>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</si>
  <si>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</si>
  <si>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</si>
  <si>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</si>
  <si>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</si>
  <si>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</si>
  <si>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</si>
  <si>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</si>
  <si>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</si>
  <si>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</si>
  <si>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</si>
  <si>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</si>
  <si>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</si>
  <si>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</si>
  <si>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</si>
  <si>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</si>
  <si>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</si>
  <si>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</si>
  <si>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</si>
  <si>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</si>
  <si>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</si>
  <si>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</si>
  <si>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</si>
  <si>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</si>
  <si>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</si>
  <si>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</si>
  <si>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</si>
  <si>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</si>
  <si>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</si>
  <si>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</si>
  <si>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</si>
  <si>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</si>
  <si>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</si>
  <si>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</si>
  <si>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</si>
  <si>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</si>
  <si>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</si>
  <si>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</si>
  <si>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</si>
  <si>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</si>
  <si>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</si>
  <si>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</si>
  <si>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</si>
  <si>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</si>
  <si>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</si>
  <si>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</si>
  <si>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</si>
  <si>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</si>
  <si>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</si>
  <si>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</si>
  <si>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</si>
  <si>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</si>
  <si>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</si>
  <si>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</si>
  <si>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</si>
  <si>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</si>
  <si>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</si>
  <si>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</si>
  <si>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</si>
  <si>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</si>
  <si>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</si>
  <si>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</si>
  <si>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</si>
  <si>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</si>
  <si>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</si>
  <si>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</si>
  <si>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</si>
  <si>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</si>
  <si>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</si>
  <si>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</si>
  <si>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</si>
  <si>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</si>
  <si>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</si>
  <si>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</si>
  <si>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</si>
  <si>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</si>
  <si>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</si>
  <si>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</si>
  <si>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</si>
  <si>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</si>
  <si>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</si>
  <si>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</si>
  <si>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</si>
  <si>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</si>
  <si>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</si>
  <si>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</si>
  <si>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</si>
  <si>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</si>
  <si>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</si>
  <si>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</si>
  <si>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</si>
  <si>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</si>
  <si>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</si>
  <si>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</si>
  <si>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</si>
  <si>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</si>
  <si>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</si>
  <si>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</si>
  <si>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</si>
  <si>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</si>
  <si>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</si>
  <si>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</si>
  <si>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</si>
  <si>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</si>
  <si>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</si>
  <si>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</si>
  <si>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</si>
  <si>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</si>
  <si>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</si>
  <si>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</si>
  <si>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</si>
  <si>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</si>
  <si>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</si>
  <si>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</si>
  <si>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</si>
  <si>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</si>
  <si>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</si>
  <si>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</si>
  <si>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</si>
  <si>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</si>
  <si>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</si>
  <si>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</si>
  <si>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</si>
  <si>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</si>
  <si>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</si>
  <si>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</si>
  <si>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</si>
  <si>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</si>
  <si>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</si>
  <si>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</si>
  <si>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</si>
  <si>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</si>
  <si>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</si>
  <si>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</si>
  <si>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</si>
  <si>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</si>
  <si>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</si>
  <si>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</si>
  <si>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</si>
  <si>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</si>
  <si>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</si>
  <si>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</si>
  <si>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</si>
  <si>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</si>
  <si>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</si>
  <si>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</si>
  <si>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</si>
  <si>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</si>
  <si>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</si>
  <si>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</si>
  <si>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</si>
  <si>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</si>
  <si>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</si>
  <si>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</si>
  <si>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</si>
  <si>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</si>
  <si>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</si>
  <si>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</si>
  <si>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</si>
  <si>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</si>
  <si>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</si>
  <si>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</si>
  <si>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</si>
  <si>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</si>
  <si>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</si>
  <si>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</si>
  <si>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</si>
  <si>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</si>
  <si>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</si>
  <si>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</si>
  <si>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</si>
  <si>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</si>
  <si>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</si>
  <si>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</si>
  <si>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</si>
  <si>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</si>
  <si>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</si>
  <si>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</si>
  <si>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</si>
  <si>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</si>
  <si>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</si>
  <si>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</si>
  <si>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</si>
  <si>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</si>
  <si>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</si>
  <si>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</si>
  <si>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</si>
  <si>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</si>
  <si>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</si>
  <si>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</si>
  <si>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</si>
  <si>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</si>
  <si>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</si>
  <si>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</si>
  <si>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</si>
  <si>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</si>
  <si>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</si>
  <si>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</si>
  <si>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</si>
  <si>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</si>
  <si>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</si>
  <si>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</si>
  <si>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</si>
  <si>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</si>
  <si>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</si>
  <si>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</si>
  <si>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</si>
  <si>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</si>
  <si>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</si>
  <si>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</si>
  <si>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</si>
  <si>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</si>
  <si>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</si>
  <si>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</si>
  <si>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</si>
  <si>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</si>
  <si>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</si>
  <si>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</si>
  <si>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</si>
  <si>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</si>
  <si>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</si>
  <si>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</si>
  <si>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</si>
  <si>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</si>
  <si>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</si>
  <si>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</si>
  <si>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</si>
  <si>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</si>
  <si>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</si>
  <si>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</si>
  <si>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</si>
  <si>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</si>
  <si>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</si>
  <si>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</si>
  <si>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</si>
  <si>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</si>
  <si>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</si>
  <si>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</si>
  <si>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</si>
  <si>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</si>
  <si>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</si>
  <si>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</si>
  <si>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</si>
  <si>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</si>
  <si>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</si>
  <si>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</si>
  <si>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</si>
  <si>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</si>
  <si>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</si>
  <si>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</si>
  <si>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</si>
  <si>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</si>
  <si>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</si>
  <si>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</si>
  <si>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</si>
  <si>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</si>
  <si>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</si>
  <si>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</si>
  <si>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</si>
  <si>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</si>
  <si>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</si>
  <si>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</si>
  <si>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</si>
  <si>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</si>
  <si>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</si>
  <si>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</si>
  <si>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</si>
  <si>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</si>
  <si>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</si>
  <si>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</si>
  <si>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</si>
  <si>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</si>
  <si>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</si>
  <si>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</si>
  <si>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</si>
  <si>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</si>
  <si>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</si>
  <si>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</si>
  <si>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</si>
  <si>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</si>
  <si>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</si>
  <si>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</si>
  <si>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</si>
  <si>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</si>
  <si>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</si>
  <si>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</si>
  <si>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</si>
  <si>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</si>
  <si>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</si>
  <si>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</si>
  <si>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</si>
  <si>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</si>
  <si>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</si>
  <si>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</si>
  <si>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</si>
  <si>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</si>
  <si>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</si>
  <si>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</si>
  <si>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</si>
  <si>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</si>
  <si>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</si>
  <si>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</si>
  <si>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</si>
  <si>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</si>
  <si>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</si>
  <si>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</si>
  <si>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</si>
  <si>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</si>
  <si>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</si>
  <si>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</si>
  <si>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</si>
  <si>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</si>
  <si>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</si>
  <si>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</si>
  <si>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</si>
  <si>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</si>
  <si>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</si>
  <si>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</si>
  <si>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</si>
  <si>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</si>
  <si>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</si>
  <si>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</si>
  <si>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</si>
  <si>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</si>
  <si>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</si>
  <si>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</si>
  <si>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</si>
  <si>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</si>
  <si>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</si>
  <si>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</si>
  <si>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</si>
  <si>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</si>
  <si>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</si>
  <si>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</si>
  <si>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</si>
  <si>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</si>
  <si>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</si>
  <si>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</si>
  <si>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</si>
  <si>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</si>
  <si>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</si>
  <si>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</si>
  <si>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</si>
  <si>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</si>
  <si>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</si>
  <si>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</si>
  <si>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</si>
  <si>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</si>
  <si>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</si>
  <si>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</si>
  <si>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</si>
  <si>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</si>
  <si>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</si>
  <si>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</si>
  <si>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</si>
  <si>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</si>
  <si>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</si>
  <si>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</si>
  <si>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</si>
  <si>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</si>
  <si>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</si>
  <si>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</si>
  <si>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</si>
  <si>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</si>
  <si>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</si>
  <si>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</si>
  <si>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</si>
  <si>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</si>
  <si>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</si>
  <si>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</si>
  <si>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</si>
  <si>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</si>
  <si>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</si>
  <si>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</si>
  <si>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</si>
  <si>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</si>
  <si>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</si>
  <si>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</si>
  <si>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</si>
  <si>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</si>
  <si>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</si>
  <si>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</si>
  <si>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</si>
  <si>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</si>
  <si>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</si>
  <si>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</si>
  <si>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</si>
  <si>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</si>
  <si>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</si>
  <si>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</si>
  <si>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</si>
  <si>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</si>
  <si>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</si>
  <si>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</si>
  <si>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</si>
  <si>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</si>
  <si>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</si>
  <si>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</si>
  <si>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</si>
  <si>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</si>
  <si>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</si>
  <si>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</si>
  <si>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</si>
  <si>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</si>
  <si>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</si>
  <si>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</si>
  <si>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</si>
  <si>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</si>
  <si>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</si>
  <si>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</si>
  <si>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</si>
  <si>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</si>
  <si>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</si>
  <si>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</si>
  <si>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</si>
  <si>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</si>
  <si>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</si>
  <si>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</si>
  <si>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</si>
  <si>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</si>
  <si>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</si>
  <si>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</si>
  <si>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</si>
  <si>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</si>
  <si>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</si>
  <si>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</si>
  <si>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</si>
  <si>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</si>
  <si>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</si>
  <si>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</si>
  <si>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</si>
  <si>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</si>
  <si>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</si>
  <si>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</si>
  <si>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</si>
  <si>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</si>
  <si>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</si>
  <si>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</si>
  <si>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</si>
  <si>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</si>
  <si>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</si>
  <si>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</si>
  <si>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</si>
  <si>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</si>
  <si>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</si>
  <si>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</si>
  <si>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</si>
  <si>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</si>
  <si>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</si>
  <si>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</si>
  <si>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</si>
  <si>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</si>
  <si>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</si>
  <si>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</si>
  <si>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</si>
  <si>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</si>
  <si>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</si>
  <si>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</si>
  <si>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</si>
  <si>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</si>
  <si>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</si>
  <si>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</si>
  <si>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</si>
  <si>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</si>
  <si>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</si>
  <si>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</si>
  <si>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</si>
  <si>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</si>
  <si>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</si>
  <si>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</si>
  <si>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</si>
  <si>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</si>
  <si>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</si>
  <si>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</si>
  <si>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</si>
  <si>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</si>
  <si>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</si>
  <si>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</si>
  <si>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</si>
  <si>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</si>
  <si>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</si>
  <si>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</si>
  <si>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</si>
  <si>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</si>
  <si>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</si>
  <si>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</si>
  <si>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</si>
  <si>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</si>
  <si>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</si>
  <si>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</si>
  <si>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</si>
  <si>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</si>
  <si>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</si>
  <si>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</si>
  <si>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</si>
  <si>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</si>
  <si>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</si>
  <si>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</si>
  <si>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</si>
  <si>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</si>
  <si>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</si>
  <si>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</si>
  <si>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</si>
  <si>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</si>
  <si>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</si>
  <si>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</si>
  <si>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</si>
  <si>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</si>
  <si>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</si>
  <si>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</si>
  <si>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</si>
  <si>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</si>
  <si>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</si>
  <si>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</si>
  <si>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</si>
  <si>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</si>
  <si>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</si>
  <si>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</si>
  <si>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</si>
  <si>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</si>
  <si>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</si>
  <si>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</si>
  <si>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</si>
  <si>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</si>
  <si>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</si>
  <si>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</si>
  <si>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</si>
  <si>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</si>
  <si>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</si>
  <si>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</si>
  <si>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</si>
  <si>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</si>
  <si>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</si>
  <si>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</si>
  <si>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</si>
  <si>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</si>
  <si>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</si>
  <si>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</si>
  <si>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</si>
  <si>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</si>
  <si>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</si>
  <si>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</si>
  <si>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</si>
  <si>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</si>
  <si>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</si>
  <si>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</si>
  <si>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</si>
  <si>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</si>
  <si>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</si>
  <si>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</si>
  <si>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</si>
  <si>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</si>
  <si>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</si>
  <si>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</si>
  <si>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</si>
  <si>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</si>
  <si>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</si>
  <si>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</si>
  <si>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</si>
  <si>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</si>
  <si>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</si>
  <si>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</si>
  <si>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</si>
  <si>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</si>
  <si>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</si>
  <si>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</si>
  <si>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</si>
  <si>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</si>
  <si>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</si>
  <si>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</si>
  <si>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</si>
  <si>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</si>
  <si>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</si>
  <si>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</si>
  <si>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</si>
  <si>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</si>
  <si>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</si>
  <si>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</si>
  <si>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</si>
  <si>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</si>
  <si>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</si>
  <si>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</si>
  <si>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</si>
  <si>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</si>
  <si>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</si>
  <si>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</si>
  <si>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</si>
  <si>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</si>
  <si>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</si>
  <si>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</si>
  <si>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</si>
  <si>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</si>
  <si>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</si>
  <si>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</si>
  <si>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</si>
  <si>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</si>
  <si>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</si>
  <si>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</si>
  <si>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</si>
  <si>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</si>
  <si>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</si>
  <si>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</si>
  <si>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</si>
  <si>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</si>
  <si>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</si>
  <si>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</si>
  <si>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</si>
  <si>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</si>
  <si>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</si>
  <si>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</si>
  <si>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</si>
  <si>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</si>
  <si>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</si>
  <si>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</si>
  <si>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</si>
  <si>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</si>
  <si>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</si>
  <si>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</si>
  <si>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</si>
  <si>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</si>
  <si>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</si>
  <si>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</si>
  <si>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</si>
  <si>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</si>
  <si>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</si>
  <si>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</si>
  <si>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</si>
  <si>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</si>
  <si>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</si>
  <si>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</si>
  <si>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</si>
  <si>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</si>
  <si>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</si>
  <si>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</si>
  <si>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</si>
  <si>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</si>
  <si>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</si>
  <si>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</si>
  <si>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</si>
  <si>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</si>
  <si>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</si>
  <si>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</si>
  <si>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</si>
  <si>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</si>
  <si>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</si>
  <si>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</si>
  <si>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</si>
  <si>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</si>
  <si>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</si>
  <si>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</si>
  <si>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</si>
  <si>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</si>
  <si>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</si>
  <si>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</si>
  <si>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</si>
  <si>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</si>
  <si>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</si>
  <si>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</si>
  <si>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</si>
  <si>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</si>
  <si>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</si>
  <si>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</si>
  <si>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</si>
  <si>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</si>
  <si>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</si>
  <si>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</si>
  <si>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</si>
  <si>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</si>
  <si>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</si>
  <si>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</si>
  <si>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</si>
  <si>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</si>
  <si>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</si>
  <si>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</si>
  <si>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</si>
  <si>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</si>
  <si>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</si>
  <si>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</si>
  <si>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</si>
  <si>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</si>
  <si>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</si>
  <si>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</si>
  <si>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</si>
  <si>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</si>
  <si>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</si>
  <si>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</si>
  <si>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</si>
  <si>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</si>
  <si>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</si>
  <si>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</si>
  <si>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</si>
  <si>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</si>
  <si>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</si>
  <si>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</si>
  <si>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</si>
  <si>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</si>
  <si>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</si>
  <si>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</si>
  <si>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</si>
  <si>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</si>
  <si>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</si>
  <si>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</si>
  <si>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</si>
  <si>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</si>
  <si>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</si>
  <si>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</si>
  <si>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</si>
  <si>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</si>
  <si>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</si>
  <si>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</si>
  <si>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</si>
  <si>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</si>
  <si>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</si>
  <si>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</si>
  <si>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</si>
  <si>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</si>
  <si>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</si>
  <si>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</si>
  <si>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</si>
  <si>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</si>
  <si>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</si>
  <si>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</si>
  <si>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</si>
  <si>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</si>
  <si>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</si>
  <si>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</si>
  <si>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</si>
  <si>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</si>
  <si>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</si>
  <si>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</si>
  <si>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</si>
  <si>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</si>
  <si>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</si>
  <si>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</si>
  <si>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</si>
  <si>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</si>
  <si>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</si>
  <si>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</si>
  <si>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</si>
  <si>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</si>
  <si>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</si>
  <si>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</si>
  <si>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</si>
  <si>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</si>
  <si>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</si>
  <si>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</si>
  <si>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</si>
  <si>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</si>
  <si>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</si>
  <si>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</si>
  <si>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</si>
  <si>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</si>
  <si>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</si>
  <si>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</si>
  <si>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</si>
  <si>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</si>
  <si>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</si>
  <si>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</si>
  <si>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</si>
  <si>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</si>
  <si>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</si>
  <si>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</si>
  <si>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</si>
  <si>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</si>
  <si>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</si>
  <si>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</si>
  <si>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</si>
  <si>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</si>
  <si>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</si>
  <si>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</si>
  <si>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</si>
  <si>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</si>
  <si>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</si>
  <si>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</si>
  <si>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</si>
  <si>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</si>
  <si>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</si>
  <si>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</si>
  <si>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</si>
  <si>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</si>
  <si>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</si>
  <si>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</si>
  <si>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</si>
  <si>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</si>
  <si>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</si>
  <si>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</si>
  <si>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</si>
  <si>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</si>
  <si>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</si>
  <si>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</si>
  <si>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</si>
  <si>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</si>
  <si>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</si>
  <si>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</si>
  <si>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</si>
  <si>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</si>
  <si>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</si>
  <si>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</si>
  <si>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</si>
  <si>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</si>
  <si>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</si>
  <si>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</si>
  <si>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</si>
  <si>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</si>
  <si>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</si>
  <si>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</si>
  <si>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</si>
  <si>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</si>
  <si>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</si>
  <si>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</si>
  <si>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</si>
  <si>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</si>
  <si>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</si>
  <si>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</si>
  <si>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</si>
  <si>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</si>
  <si>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</si>
  <si>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</si>
  <si>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</si>
  <si>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</si>
  <si>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</si>
  <si>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</si>
  <si>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</si>
  <si>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</si>
  <si>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</si>
  <si>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</si>
  <si>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</si>
  <si>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</si>
  <si>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</si>
  <si>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</si>
  <si>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</si>
  <si>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</si>
  <si>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</si>
  <si>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</si>
  <si>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</si>
  <si>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</si>
  <si>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</si>
  <si>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</si>
  <si>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</si>
  <si>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</si>
  <si>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</si>
  <si>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</si>
  <si>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</si>
  <si>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</si>
  <si>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</si>
  <si>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</si>
  <si>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</si>
  <si>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</si>
  <si>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</si>
  <si>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</si>
  <si>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</si>
  <si>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</si>
  <si>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</si>
  <si>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</si>
  <si>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</si>
  <si>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</si>
  <si>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</si>
  <si>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</si>
  <si>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</si>
  <si>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</si>
  <si>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</si>
  <si>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</si>
  <si>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</si>
  <si>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</si>
  <si>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</si>
  <si>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</si>
  <si>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</si>
  <si>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</si>
  <si>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</si>
  <si>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</si>
  <si>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</si>
  <si>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</si>
  <si>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</si>
  <si>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</si>
  <si>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</si>
  <si>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</si>
  <si>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</si>
  <si>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</si>
  <si>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</si>
  <si>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</si>
  <si>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</si>
  <si>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</si>
  <si>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</si>
  <si>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</si>
  <si>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</si>
  <si>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</si>
  <si>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</si>
  <si>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</si>
  <si>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</si>
  <si>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</si>
  <si>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</si>
  <si>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</si>
  <si>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</si>
  <si>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</si>
  <si>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</si>
  <si>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</si>
  <si>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</si>
  <si>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</si>
  <si>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</si>
  <si>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</si>
  <si>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</si>
  <si>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</si>
  <si>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</si>
  <si>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</si>
  <si>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</si>
  <si>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</si>
  <si>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</si>
  <si>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</si>
  <si>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</si>
  <si>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</si>
  <si>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</si>
  <si>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</si>
  <si>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</si>
  <si>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</si>
  <si>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</si>
  <si>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</si>
  <si>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</si>
  <si>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</si>
  <si>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</si>
  <si>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</si>
  <si>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</si>
  <si>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</si>
  <si>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</si>
  <si>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</si>
  <si>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</si>
  <si>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</si>
  <si>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</si>
  <si>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</si>
  <si>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</si>
  <si>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</si>
  <si>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</si>
  <si>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</si>
  <si>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</si>
  <si>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</si>
  <si>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</si>
  <si>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</si>
  <si>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</si>
  <si>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</si>
  <si>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</si>
  <si>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</si>
  <si>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</si>
  <si>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</si>
  <si>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</si>
  <si>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</si>
  <si>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</si>
  <si>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</si>
  <si>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</si>
  <si>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</si>
  <si>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</si>
  <si>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</si>
  <si>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</si>
  <si>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</si>
  <si>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</si>
  <si>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</si>
  <si>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</si>
  <si>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</si>
  <si>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</si>
  <si>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</si>
  <si>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</si>
  <si>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</si>
  <si>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</si>
  <si>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</si>
  <si>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</si>
  <si>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</si>
  <si>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</si>
  <si>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</si>
  <si>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</si>
  <si>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</si>
  <si>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</si>
  <si>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</si>
  <si>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</si>
  <si>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</si>
  <si>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</si>
  <si>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</si>
  <si>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</si>
  <si>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</si>
  <si>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</si>
  <si>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</si>
  <si>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</si>
  <si>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</si>
  <si>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</si>
  <si>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</si>
  <si>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</si>
  <si>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</si>
  <si>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</si>
  <si>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</si>
  <si>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</si>
  <si>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</si>
  <si>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</si>
  <si>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</si>
  <si>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</si>
  <si>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</si>
  <si>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</si>
  <si>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</si>
  <si>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</si>
  <si>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</si>
  <si>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</si>
  <si>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</si>
  <si>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</si>
  <si>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</si>
  <si>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</si>
  <si>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</si>
  <si>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</si>
  <si>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</si>
  <si>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</si>
  <si>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</si>
  <si>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</si>
  <si>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</si>
  <si>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</si>
  <si>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</si>
  <si>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</si>
  <si>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</si>
  <si>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</si>
  <si>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</si>
  <si>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</si>
  <si>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</si>
  <si>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</si>
  <si>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</si>
  <si>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</si>
  <si>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</si>
  <si>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</si>
  <si>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</si>
  <si>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</si>
  <si>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</si>
  <si>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</si>
  <si>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</si>
  <si>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</si>
  <si>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</si>
  <si>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</si>
  <si>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</si>
  <si>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</si>
  <si>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</si>
  <si>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</si>
  <si>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</si>
  <si>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</si>
  <si>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</si>
  <si>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</si>
  <si>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</si>
  <si>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</si>
  <si>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</si>
  <si>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</si>
  <si>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</si>
  <si>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</si>
  <si>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</si>
  <si>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</si>
  <si>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</si>
  <si>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</si>
  <si>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</si>
  <si>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</si>
  <si>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</si>
  <si>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</si>
  <si>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</si>
  <si>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</si>
  <si>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</si>
  <si>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</si>
  <si>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</si>
  <si>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</si>
  <si>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</si>
  <si>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</si>
  <si>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</si>
  <si>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</si>
  <si>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</si>
  <si>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</si>
  <si>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</si>
  <si>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</si>
  <si>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</si>
  <si>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</si>
  <si>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</si>
  <si>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</si>
  <si>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</si>
  <si>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</si>
  <si>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</si>
  <si>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</si>
  <si>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</si>
  <si>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</si>
  <si>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</si>
  <si>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</si>
  <si>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</si>
  <si>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</si>
  <si>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</si>
  <si>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</si>
  <si>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</si>
  <si>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</si>
  <si>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</si>
  <si>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</si>
  <si>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</si>
  <si>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</si>
  <si>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</si>
  <si>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</si>
  <si>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</si>
  <si>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</si>
  <si>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</si>
  <si>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</si>
  <si>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</si>
  <si>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</si>
  <si>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</si>
  <si>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</si>
  <si>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</si>
  <si>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</si>
  <si>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</si>
  <si>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</si>
  <si>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</si>
  <si>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</si>
  <si>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</si>
  <si>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</si>
  <si>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</si>
  <si>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</si>
  <si>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</si>
  <si>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</si>
  <si>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</si>
  <si>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</si>
  <si>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</si>
  <si>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</si>
  <si>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</si>
  <si>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</si>
  <si>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</si>
  <si>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</si>
  <si>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</si>
  <si>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</si>
  <si>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</si>
  <si>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</si>
  <si>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</si>
  <si>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</si>
  <si>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</si>
  <si>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</si>
  <si>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</si>
  <si>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</si>
  <si>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</si>
  <si>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</si>
  <si>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</si>
  <si>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</si>
  <si>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</si>
  <si>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</si>
  <si>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</si>
  <si>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</si>
  <si>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</si>
  <si>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</si>
  <si>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</si>
  <si>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</si>
  <si>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</si>
  <si>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</si>
  <si>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</si>
  <si>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</si>
  <si>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</si>
  <si>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</si>
  <si>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</si>
  <si>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</si>
  <si>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</si>
  <si>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</si>
  <si>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</si>
  <si>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</si>
  <si>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</si>
  <si>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</si>
  <si>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</si>
  <si>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</si>
  <si>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</si>
  <si>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</si>
  <si>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</si>
  <si>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</si>
  <si>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</si>
  <si>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</si>
  <si>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</si>
  <si>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</si>
  <si>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</si>
  <si>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</si>
  <si>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</si>
  <si>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</si>
  <si>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</si>
  <si>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</si>
  <si>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</si>
  <si>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</si>
  <si>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</si>
  <si>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</si>
  <si>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</si>
  <si>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</si>
  <si>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</si>
  <si>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</si>
  <si>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</si>
  <si>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</si>
  <si>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</si>
  <si>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</si>
  <si>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</si>
  <si>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</si>
  <si>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</si>
  <si>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</si>
  <si>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</si>
  <si>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</si>
  <si>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</si>
  <si>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</si>
  <si>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</si>
  <si>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</si>
  <si>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</si>
  <si>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</si>
  <si>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</si>
  <si>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</si>
  <si>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</si>
  <si>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</si>
  <si>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</si>
  <si>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</si>
  <si>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</si>
  <si>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</si>
  <si>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</si>
  <si>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</si>
  <si>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</si>
  <si>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</si>
  <si>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</si>
  <si>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</si>
  <si>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</si>
  <si>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</si>
  <si>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</si>
  <si>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</si>
  <si>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</si>
  <si>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</si>
  <si>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</si>
  <si>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</si>
  <si>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</si>
  <si>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</si>
  <si>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</si>
  <si>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</si>
  <si>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</si>
  <si>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</si>
  <si>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</si>
  <si>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</si>
  <si>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</si>
  <si>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</si>
  <si>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</si>
  <si>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</si>
  <si>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</si>
  <si>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</si>
  <si>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</si>
  <si>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</si>
  <si>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</si>
  <si>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</si>
  <si>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</si>
  <si>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</si>
  <si>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</si>
  <si>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</si>
  <si>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</si>
  <si>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</si>
  <si>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</si>
  <si>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</si>
  <si>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</si>
  <si>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</si>
  <si>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</si>
  <si>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</si>
  <si>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</si>
  <si>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</si>
  <si>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</si>
  <si>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</si>
  <si>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</si>
  <si>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</si>
  <si>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</si>
  <si>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</si>
  <si>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</si>
  <si>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</si>
  <si>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</si>
  <si>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</si>
  <si>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</si>
  <si>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</si>
  <si>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</si>
  <si>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</si>
  <si>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</si>
  <si>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</si>
  <si>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</si>
  <si>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</si>
  <si>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</si>
  <si>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</si>
  <si>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</si>
  <si>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</si>
  <si>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</si>
  <si>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</si>
  <si>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</si>
  <si>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</si>
  <si>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</si>
  <si>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</si>
  <si>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</si>
  <si>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</si>
  <si>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</si>
  <si>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</si>
  <si>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</si>
  <si>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</si>
  <si>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</si>
  <si>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</si>
  <si>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</si>
  <si>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</si>
  <si>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</si>
  <si>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</si>
  <si>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</si>
  <si>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</si>
  <si>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</si>
  <si>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</si>
  <si>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</si>
  <si>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</si>
  <si>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</si>
  <si>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</si>
  <si>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</si>
  <si>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</si>
  <si>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</si>
  <si>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</si>
  <si>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</si>
  <si>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</si>
  <si>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</si>
  <si>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</si>
  <si>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</si>
  <si>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</si>
  <si>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</si>
  <si>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</si>
  <si>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</si>
  <si>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</si>
  <si>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</si>
  <si>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</si>
  <si>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</si>
  <si>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</si>
  <si>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</si>
  <si>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</si>
  <si>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</si>
  <si>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</si>
  <si>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</si>
  <si>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</si>
  <si>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</si>
  <si>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</si>
  <si>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</si>
  <si>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</si>
  <si>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</si>
  <si>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</si>
  <si>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</si>
  <si>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</si>
  <si>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</si>
  <si>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</si>
  <si>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</si>
  <si>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</si>
  <si>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</si>
  <si>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</si>
  <si>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</si>
  <si>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</si>
  <si>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</si>
  <si>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</si>
  <si>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</si>
  <si>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</si>
  <si>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</si>
  <si>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</si>
  <si>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</si>
  <si>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</si>
  <si>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</si>
  <si>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</si>
  <si>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</si>
  <si>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</si>
  <si>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</si>
  <si>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</si>
  <si>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</si>
  <si>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</si>
  <si>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</si>
  <si>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</si>
  <si>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</si>
  <si>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</si>
  <si>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</si>
  <si>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</si>
  <si>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</si>
  <si>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</si>
  <si>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</si>
  <si>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</si>
  <si>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</si>
  <si>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</si>
  <si>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</si>
  <si>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</si>
  <si>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</si>
  <si>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</si>
  <si>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</si>
  <si>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</si>
  <si>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</si>
  <si>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</si>
  <si>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</si>
  <si>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</si>
  <si>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</si>
  <si>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</si>
  <si>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</si>
  <si>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</si>
  <si>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</si>
  <si>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</si>
  <si>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</si>
  <si>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</si>
  <si>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</si>
  <si>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</si>
  <si>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</si>
  <si>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</si>
  <si>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</si>
  <si>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</si>
  <si>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</si>
  <si>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</si>
  <si>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</si>
  <si>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</si>
  <si>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</si>
  <si>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</si>
  <si>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</si>
  <si>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</si>
  <si>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</si>
  <si>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</si>
  <si>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</si>
  <si>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</si>
  <si>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</si>
  <si>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</si>
  <si>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</si>
  <si>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</si>
  <si>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</si>
  <si>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</si>
  <si>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</si>
  <si>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</si>
  <si>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</si>
  <si>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</si>
  <si>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</si>
  <si>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</si>
  <si>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</si>
  <si>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</si>
  <si>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</si>
  <si>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</si>
  <si>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</si>
  <si>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</si>
  <si>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</si>
  <si>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</si>
  <si>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</si>
  <si>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</si>
  <si>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</si>
  <si>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</si>
  <si>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</si>
  <si>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</si>
  <si>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</si>
  <si>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</si>
  <si>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</si>
  <si>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</si>
  <si>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</si>
  <si>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</si>
  <si>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</si>
  <si>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</si>
  <si>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</si>
  <si>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</si>
  <si>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</si>
  <si>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</si>
  <si>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</si>
  <si>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</si>
  <si>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</si>
  <si>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</si>
  <si>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</si>
  <si>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</si>
  <si>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</si>
  <si>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</si>
  <si>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</si>
  <si>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</si>
  <si>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</si>
  <si>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</si>
  <si>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</si>
  <si>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</si>
  <si>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</si>
  <si>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</si>
  <si>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</si>
  <si>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</si>
  <si>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</si>
  <si>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</si>
  <si>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</si>
  <si>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</si>
  <si>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</si>
  <si>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</si>
  <si>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</si>
  <si>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</si>
  <si>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</si>
  <si>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</si>
  <si>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</si>
  <si>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</si>
  <si>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</si>
  <si>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</si>
  <si>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</si>
  <si>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</si>
  <si>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</si>
  <si>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</si>
  <si>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</si>
  <si>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</si>
  <si>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</si>
  <si>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</si>
  <si>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</si>
  <si>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</si>
  <si>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</si>
  <si>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</si>
  <si>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</si>
  <si>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</si>
  <si>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</si>
  <si>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</si>
  <si>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</si>
  <si>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</si>
  <si>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</si>
  <si>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</si>
  <si>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</si>
  <si>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</si>
  <si>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</si>
  <si>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</si>
  <si>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</si>
  <si>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</si>
  <si>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</si>
  <si>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</si>
  <si>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</si>
  <si>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</si>
  <si>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</si>
  <si>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</si>
  <si>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</si>
  <si>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</si>
  <si>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</si>
  <si>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</si>
  <si>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</si>
  <si>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</si>
  <si>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</si>
  <si>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</si>
  <si>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</si>
  <si>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</si>
  <si>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</si>
  <si>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</si>
  <si>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</si>
  <si>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</si>
  <si>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</si>
  <si>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</si>
  <si>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</si>
  <si>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</si>
  <si>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</si>
  <si>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</si>
  <si>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</si>
  <si>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</si>
  <si>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</si>
  <si>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</si>
  <si>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</si>
  <si>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</si>
  <si>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</si>
  <si>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</si>
  <si>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</si>
  <si>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</si>
  <si>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</si>
  <si>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</si>
  <si>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</si>
  <si>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</si>
  <si>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</si>
  <si>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</si>
  <si>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</si>
  <si>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</si>
  <si>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</si>
  <si>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</si>
  <si>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</si>
  <si>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</si>
  <si>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</si>
  <si>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</si>
  <si>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</si>
  <si>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</si>
  <si>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</si>
  <si>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</si>
  <si>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</si>
  <si>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</si>
  <si>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</si>
  <si>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</si>
  <si>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</si>
  <si>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</si>
  <si>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</si>
  <si>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</si>
  <si>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</si>
  <si>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</si>
  <si>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</si>
  <si>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</si>
  <si>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</si>
  <si>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</si>
  <si>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</si>
  <si>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</si>
  <si>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</si>
  <si>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</si>
  <si>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</si>
  <si>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</si>
  <si>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</si>
  <si>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</si>
  <si>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</si>
  <si>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</si>
  <si>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</si>
  <si>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</si>
  <si>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</si>
  <si>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</si>
  <si>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</si>
  <si>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</si>
  <si>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</si>
  <si>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</si>
  <si>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</si>
  <si>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</si>
  <si>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</si>
  <si>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</si>
  <si>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</si>
  <si>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</si>
  <si>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</si>
  <si>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</si>
  <si>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</si>
  <si>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</si>
  <si>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</si>
  <si>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</si>
  <si>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</si>
  <si>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</si>
  <si>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</si>
  <si>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</si>
  <si>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</si>
  <si>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</si>
  <si>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</si>
  <si>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</si>
  <si>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</si>
  <si>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</si>
  <si>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</si>
  <si>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</si>
  <si>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</si>
  <si>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</si>
  <si>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</si>
  <si>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</si>
  <si>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</si>
  <si>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</si>
  <si>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</si>
  <si>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</si>
  <si>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</si>
  <si>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</si>
  <si>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</si>
  <si>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</si>
  <si>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</si>
  <si>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</si>
  <si>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</si>
  <si>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</si>
  <si>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</si>
  <si>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</si>
  <si>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</si>
  <si>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</si>
  <si>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</si>
  <si>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</si>
  <si>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</si>
  <si>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</si>
  <si>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</si>
  <si>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</si>
  <si>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</si>
  <si>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</si>
  <si>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</si>
  <si>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</si>
  <si>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</si>
  <si>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</si>
  <si>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</si>
  <si>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</si>
  <si>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</si>
  <si>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</si>
  <si>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</si>
  <si>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</si>
  <si>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</si>
  <si>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</si>
  <si>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</si>
  <si>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</si>
  <si>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</si>
  <si>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</si>
  <si>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</si>
  <si>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</si>
  <si>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</si>
  <si>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</si>
  <si>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</si>
  <si>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</si>
  <si>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</si>
  <si>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</si>
  <si>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</si>
  <si>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</si>
  <si>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</si>
  <si>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</si>
  <si>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</si>
  <si>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</si>
  <si>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</si>
  <si>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</si>
  <si>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</si>
  <si>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</si>
  <si>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</si>
  <si>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</si>
  <si>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</si>
  <si>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</si>
  <si>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</si>
  <si>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</si>
  <si>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</si>
  <si>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</si>
  <si>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</si>
  <si>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</si>
  <si>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</si>
  <si>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</si>
  <si>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</si>
  <si>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</si>
  <si>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</si>
  <si>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</si>
  <si>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</si>
  <si>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</si>
  <si>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</si>
  <si>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</si>
  <si>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</si>
  <si>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</si>
  <si>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</si>
  <si>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</si>
  <si>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</si>
  <si>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</si>
  <si>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</si>
  <si>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</si>
  <si>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</si>
  <si>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</si>
  <si>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</si>
  <si>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</si>
  <si>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</si>
  <si>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</si>
  <si>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</si>
  <si>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</si>
  <si>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</si>
  <si>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</si>
  <si>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</si>
  <si>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</si>
  <si>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</si>
  <si>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</si>
  <si>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</si>
  <si>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</si>
  <si>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</si>
  <si>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</si>
  <si>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</si>
  <si>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</si>
  <si>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</si>
  <si>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</si>
  <si>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</si>
  <si>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</si>
  <si>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</si>
  <si>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</si>
  <si>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</si>
  <si>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</si>
  <si>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</si>
  <si>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</si>
  <si>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</si>
  <si>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</si>
  <si>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</si>
  <si>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</si>
  <si>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</si>
  <si>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</si>
  <si>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</si>
  <si>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</si>
  <si>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</si>
  <si>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</si>
  <si>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</si>
  <si>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</si>
  <si>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</si>
  <si>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</si>
  <si>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</si>
  <si>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</si>
  <si>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</si>
  <si>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</si>
  <si>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</si>
  <si>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</si>
  <si>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</si>
  <si>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</si>
  <si>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</si>
  <si>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</si>
  <si>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</si>
  <si>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</si>
  <si>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</si>
  <si>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</si>
  <si>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</si>
  <si>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</si>
  <si>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</si>
  <si>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</si>
  <si>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</si>
  <si>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</si>
  <si>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</si>
  <si>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</si>
  <si>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</si>
  <si>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</si>
  <si>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</si>
  <si>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</si>
  <si>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</si>
  <si>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</si>
  <si>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</si>
  <si>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</si>
  <si>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</si>
  <si>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</si>
  <si>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</si>
  <si>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</si>
  <si>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</si>
  <si>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</si>
  <si>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</si>
  <si>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</si>
  <si>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</si>
  <si>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</si>
  <si>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</si>
  <si>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</si>
  <si>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</si>
  <si>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</si>
  <si>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</si>
  <si>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</si>
  <si>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</si>
  <si>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</si>
  <si>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</si>
  <si>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</si>
  <si>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</si>
  <si>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</si>
  <si>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</si>
  <si>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</si>
  <si>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</si>
  <si>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</si>
  <si>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</si>
  <si>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</si>
  <si>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</si>
  <si>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</si>
  <si>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</si>
  <si>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</si>
  <si>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</si>
  <si>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</si>
  <si>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</si>
  <si>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</si>
  <si>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</si>
  <si>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</si>
  <si>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</si>
  <si>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</si>
  <si>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</si>
  <si>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</si>
  <si>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</si>
  <si>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</si>
  <si>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</si>
  <si>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</si>
  <si>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</si>
  <si>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</si>
  <si>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</si>
  <si>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</si>
  <si>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</si>
  <si>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</si>
  <si>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</si>
  <si>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</si>
  <si>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</si>
  <si>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</si>
  <si>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</si>
  <si>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</si>
  <si>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</si>
  <si>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</si>
  <si>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</si>
  <si>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</si>
  <si>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</si>
  <si>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</si>
  <si>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</si>
  <si>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</si>
  <si>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</si>
  <si>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</si>
  <si>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</si>
  <si>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</si>
  <si>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</si>
  <si>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</si>
  <si>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</si>
  <si>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</si>
  <si>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</si>
  <si>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</si>
  <si>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</si>
  <si>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</si>
  <si>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</si>
  <si>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</si>
  <si>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</si>
  <si>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</si>
  <si>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</si>
  <si>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</si>
  <si>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</si>
  <si>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</si>
  <si>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</si>
  <si>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</si>
  <si>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</si>
  <si>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</si>
  <si>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</si>
  <si>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</si>
  <si>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</si>
  <si>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</si>
  <si>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</si>
  <si>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</si>
  <si>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</si>
  <si>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</si>
  <si>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</si>
  <si>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</si>
  <si>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</si>
  <si>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</si>
  <si>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</si>
  <si>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</si>
  <si>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</si>
  <si>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</si>
  <si>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</si>
  <si>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</si>
  <si>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</si>
  <si>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</si>
  <si>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</si>
  <si>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</si>
  <si>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</si>
  <si>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</si>
  <si>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</si>
  <si>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</si>
  <si>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</si>
  <si>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</si>
  <si>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</si>
  <si>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</si>
  <si>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</si>
  <si>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</si>
  <si>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</si>
  <si>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</si>
  <si>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</si>
  <si>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</si>
  <si>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</si>
  <si>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</si>
  <si>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</si>
  <si>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</si>
  <si>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</si>
  <si>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</si>
  <si>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</si>
  <si>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</si>
  <si>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</si>
  <si>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</si>
  <si>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</si>
  <si>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</si>
  <si>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</si>
  <si>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</si>
  <si>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</si>
  <si>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</si>
  <si>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</si>
  <si>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</si>
  <si>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</si>
  <si>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</si>
  <si>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</si>
  <si>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</si>
  <si>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</si>
  <si>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</si>
  <si>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</si>
  <si>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</si>
  <si>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</si>
  <si>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</si>
  <si>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</si>
  <si>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</si>
  <si>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</si>
  <si>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</si>
  <si>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</si>
  <si>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</si>
  <si>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</si>
  <si>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</si>
  <si>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</si>
  <si>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</si>
  <si>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</si>
  <si>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</si>
  <si>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</si>
  <si>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</si>
  <si>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</si>
  <si>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</si>
  <si>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</si>
  <si>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</si>
  <si>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</si>
  <si>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</si>
  <si>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</si>
  <si>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</si>
  <si>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</si>
  <si>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</si>
  <si>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</si>
  <si>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</si>
  <si>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</si>
  <si>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</si>
  <si>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</si>
  <si>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</si>
  <si>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</si>
  <si>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</si>
  <si>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</si>
  <si>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</si>
  <si>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</si>
  <si>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</si>
  <si>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</si>
  <si>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</si>
  <si>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</si>
  <si>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</si>
  <si>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</si>
  <si>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</si>
  <si>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</si>
  <si>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</si>
  <si>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</si>
  <si>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</si>
  <si>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</si>
  <si>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</si>
  <si>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</si>
  <si>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</si>
  <si>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</si>
  <si>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</si>
  <si>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</si>
  <si>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</si>
  <si>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</si>
  <si>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</si>
  <si>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</si>
  <si>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</si>
  <si>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</si>
  <si>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</si>
  <si>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</si>
  <si>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</si>
  <si>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</si>
  <si>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</si>
  <si>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</si>
  <si>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</si>
  <si>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</si>
  <si>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</si>
  <si>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</si>
  <si>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</si>
  <si>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</si>
  <si>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</si>
  <si>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</si>
  <si>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</si>
  <si>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</si>
  <si>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</si>
  <si>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</si>
  <si>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</si>
  <si>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</si>
  <si>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</si>
  <si>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</si>
  <si>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</si>
  <si>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</si>
  <si>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</si>
  <si>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</si>
  <si>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</si>
  <si>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</si>
  <si>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</si>
  <si>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</si>
  <si>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</si>
  <si>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</si>
  <si>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</si>
  <si>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</si>
  <si>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</si>
  <si>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</si>
  <si>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</si>
  <si>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</si>
  <si>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</si>
  <si>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</si>
  <si>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</si>
  <si>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</si>
  <si>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</si>
  <si>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</si>
  <si>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</si>
  <si>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</si>
  <si>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</si>
  <si>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</si>
  <si>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</si>
  <si>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</si>
  <si>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</si>
  <si>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</si>
  <si>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</si>
  <si>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</si>
  <si>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</si>
  <si>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</si>
  <si>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</si>
  <si>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</si>
  <si>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</si>
  <si>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</si>
  <si>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</si>
  <si>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</si>
  <si>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</si>
  <si>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</si>
  <si>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</si>
  <si>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</si>
  <si>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</si>
  <si>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</si>
  <si>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</si>
  <si>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</si>
  <si>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</si>
  <si>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</si>
  <si>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</si>
  <si>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</si>
  <si>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</si>
  <si>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</si>
  <si>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</si>
  <si>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</si>
  <si>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</si>
  <si>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</si>
  <si>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</si>
  <si>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</si>
  <si>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</si>
  <si>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</si>
  <si>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</si>
  <si>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</si>
  <si>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</si>
  <si>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</si>
  <si>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</si>
  <si>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</si>
  <si>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</si>
  <si>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</si>
  <si>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</si>
  <si>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</si>
  <si>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</si>
  <si>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</si>
  <si>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</si>
  <si>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</si>
  <si>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</si>
  <si>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</si>
  <si>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</si>
  <si>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</si>
  <si>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</si>
  <si>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</si>
  <si>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</si>
  <si>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</si>
  <si>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</si>
  <si>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</si>
  <si>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</si>
  <si>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</si>
  <si>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</si>
  <si>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</si>
  <si>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</si>
  <si>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</si>
  <si>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</si>
  <si>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</si>
  <si>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</si>
  <si>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</si>
  <si>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</si>
  <si>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</si>
  <si>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</si>
  <si>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</si>
  <si>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</si>
  <si>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</si>
  <si>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</si>
  <si>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</si>
  <si>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</si>
  <si>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</si>
  <si>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</si>
  <si>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</si>
  <si>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</si>
  <si>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</si>
  <si>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</si>
  <si>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</si>
  <si>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</si>
  <si>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</si>
  <si>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</si>
  <si>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</si>
  <si>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</si>
  <si>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</si>
  <si>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</si>
  <si>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</si>
  <si>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</si>
  <si>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</si>
  <si>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</si>
  <si>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</si>
  <si>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</si>
  <si>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</si>
  <si>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</si>
  <si>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</si>
  <si>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</si>
  <si>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</si>
  <si>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</si>
  <si>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</si>
  <si>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</si>
  <si>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</si>
  <si>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</si>
  <si>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</si>
  <si>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</si>
  <si>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</si>
  <si>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</si>
  <si>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</si>
  <si>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</si>
  <si>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</si>
  <si>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</si>
  <si>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</si>
  <si>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</si>
  <si>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</si>
  <si>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</si>
  <si>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</si>
  <si>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</si>
  <si>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</si>
  <si>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</si>
  <si>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</si>
  <si>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</si>
  <si>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</si>
  <si>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</si>
  <si>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</si>
  <si>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</si>
  <si>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</si>
  <si>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</si>
  <si>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</si>
  <si>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</si>
  <si>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</si>
  <si>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</si>
  <si>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</si>
  <si>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</si>
  <si>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</si>
  <si>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</si>
  <si>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</si>
  <si>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</si>
  <si>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</si>
  <si>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</si>
  <si>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</si>
  <si>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</si>
  <si>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</si>
  <si>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</si>
  <si>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</si>
  <si>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</si>
  <si>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</si>
  <si>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</si>
  <si>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</si>
  <si>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</si>
  <si>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</si>
  <si>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</si>
  <si>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</si>
  <si>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</si>
  <si>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</si>
  <si>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</si>
  <si>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</si>
  <si>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</si>
  <si>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</si>
  <si>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</si>
  <si>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</si>
  <si>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</si>
  <si>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</si>
  <si>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</si>
  <si>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</si>
  <si>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</si>
  <si>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</si>
  <si>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</si>
  <si>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</si>
  <si>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</si>
  <si>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</si>
  <si>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</si>
  <si>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</si>
  <si>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</si>
  <si>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</si>
  <si>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</si>
  <si>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</si>
  <si>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</si>
  <si>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</si>
  <si>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</si>
  <si>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</si>
  <si>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</si>
  <si>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</si>
  <si>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</si>
  <si>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</si>
  <si>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</si>
  <si>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</si>
  <si>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</si>
  <si>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</si>
  <si>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</si>
  <si>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</si>
  <si>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</si>
  <si>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</si>
  <si>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</si>
  <si>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</si>
  <si>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</si>
  <si>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</si>
  <si>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</si>
  <si>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</si>
  <si>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</si>
  <si>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</si>
  <si>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</si>
  <si>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</si>
  <si>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</si>
  <si>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</si>
  <si>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</si>
  <si>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</si>
  <si>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</si>
  <si>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</si>
  <si>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</si>
  <si>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</si>
  <si>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</si>
  <si>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</si>
  <si>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</si>
  <si>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</si>
  <si>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</si>
  <si>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</si>
  <si>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</si>
  <si>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</si>
  <si>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</si>
  <si>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</si>
  <si>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</si>
  <si>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</si>
  <si>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</si>
  <si>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</si>
  <si>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</si>
  <si>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</si>
  <si>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</si>
  <si>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</si>
  <si>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</si>
  <si>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</si>
  <si>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</si>
  <si>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</si>
  <si>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</si>
  <si>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</si>
  <si>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</si>
  <si>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</si>
  <si>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</si>
  <si>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</si>
  <si>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</si>
  <si>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</si>
  <si>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</si>
  <si>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</si>
  <si>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</si>
  <si>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</si>
  <si>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</si>
  <si>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</si>
  <si>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</si>
  <si>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</si>
  <si>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</si>
  <si>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</si>
  <si>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</si>
  <si>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</si>
  <si>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</si>
  <si>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</si>
  <si>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</si>
  <si>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</si>
  <si>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</si>
  <si>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</si>
  <si>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</si>
  <si>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</si>
  <si>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</si>
  <si>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</si>
  <si>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</si>
  <si>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</si>
  <si>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</si>
  <si>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</si>
  <si>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</si>
  <si>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</si>
  <si>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</si>
  <si>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</si>
  <si>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</si>
  <si>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</si>
  <si>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</si>
  <si>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</si>
  <si>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</si>
  <si>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</si>
  <si>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</si>
  <si>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</si>
  <si>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</si>
  <si>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</si>
  <si>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</si>
  <si>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</si>
  <si>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</si>
  <si>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</si>
  <si>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</si>
  <si>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</si>
  <si>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</si>
  <si>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</si>
  <si>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</si>
  <si>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</si>
  <si>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</si>
  <si>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</si>
  <si>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</si>
  <si>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</si>
  <si>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</si>
  <si>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</si>
  <si>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</si>
  <si>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</si>
  <si>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</si>
  <si>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</si>
  <si>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</si>
  <si>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</si>
  <si>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</si>
  <si>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</si>
  <si>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</si>
  <si>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</si>
  <si>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</si>
  <si>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</si>
  <si>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</si>
  <si>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</si>
  <si>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</si>
  <si>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</si>
  <si>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</si>
  <si>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</si>
  <si>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</si>
  <si>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</si>
  <si>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</si>
  <si>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</si>
  <si>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</si>
  <si>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</si>
  <si>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</si>
  <si>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</si>
  <si>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</si>
  <si>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</si>
  <si>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</si>
  <si>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</si>
  <si>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</si>
  <si>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</si>
  <si>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</si>
  <si>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</si>
  <si>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</si>
  <si>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</si>
  <si>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</si>
  <si>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</si>
  <si>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</si>
  <si>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</si>
  <si>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</si>
  <si>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</si>
  <si>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</si>
  <si>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</si>
  <si>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</si>
  <si>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</si>
  <si>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</si>
  <si>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</si>
  <si>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</si>
  <si>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</si>
  <si>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</si>
  <si>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</si>
  <si>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</si>
  <si>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</si>
  <si>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</si>
  <si>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</si>
  <si>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</si>
  <si>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</si>
  <si>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</si>
  <si>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</si>
  <si>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</si>
  <si>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</si>
  <si>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</si>
  <si>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</si>
  <si>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</si>
  <si>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</si>
  <si>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</si>
  <si>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</si>
  <si>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</si>
  <si>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</si>
  <si>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</si>
  <si>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</si>
  <si>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</si>
  <si>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</si>
  <si>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</si>
  <si>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</si>
  <si>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</si>
  <si>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</si>
  <si>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</si>
  <si>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</si>
  <si>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</si>
  <si>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</si>
  <si>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</si>
  <si>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</si>
  <si>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</si>
  <si>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</si>
  <si>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</si>
  <si>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</si>
  <si>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</si>
  <si>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</si>
  <si>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</si>
  <si>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</si>
  <si>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</si>
  <si>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</si>
  <si>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</si>
  <si>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</si>
  <si>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</si>
  <si>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</si>
  <si>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</si>
  <si>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</si>
  <si>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</si>
  <si>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</si>
  <si>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</si>
  <si>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</si>
  <si>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</si>
  <si>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</si>
  <si>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</si>
  <si>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</si>
  <si>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</si>
  <si>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</si>
  <si>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</si>
  <si>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</si>
  <si>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</si>
  <si>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</si>
  <si>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</si>
  <si>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</si>
  <si>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</si>
  <si>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</si>
  <si>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</si>
  <si>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</si>
  <si>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</si>
  <si>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</si>
  <si>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</si>
  <si>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</si>
  <si>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</si>
  <si>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</si>
  <si>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</si>
  <si>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</si>
  <si>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</si>
  <si>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</si>
  <si>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</si>
  <si>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</si>
  <si>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</si>
  <si>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</si>
  <si>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</si>
  <si>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</si>
  <si>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</si>
  <si>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</si>
  <si>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</si>
  <si>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</si>
  <si>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</si>
  <si>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</si>
  <si>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</si>
  <si>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</si>
  <si>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</si>
  <si>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</si>
  <si>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</si>
  <si>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</si>
  <si>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</si>
  <si>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</si>
  <si>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</si>
  <si>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</si>
  <si>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</si>
  <si>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</si>
  <si>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</si>
  <si>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</si>
  <si>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</si>
  <si>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</si>
  <si>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</si>
  <si>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</si>
  <si>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</si>
  <si>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</si>
  <si>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</si>
  <si>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</si>
  <si>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</si>
  <si>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</si>
  <si>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</si>
  <si>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</si>
  <si>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</si>
  <si>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</si>
  <si>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</si>
  <si>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</si>
  <si>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</si>
  <si>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</si>
  <si>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</si>
  <si>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</si>
  <si>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</si>
  <si>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</si>
  <si>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</si>
  <si>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</si>
  <si>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</si>
  <si>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</si>
  <si>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</si>
  <si>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</si>
  <si>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</si>
  <si>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</si>
  <si>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</si>
  <si>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</si>
  <si>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</si>
  <si>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</si>
  <si>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</si>
  <si>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</si>
  <si>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</si>
  <si>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</si>
  <si>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</si>
  <si>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</si>
  <si>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</si>
  <si>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</si>
  <si>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</si>
  <si>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</si>
  <si>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</si>
  <si>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</si>
  <si>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</si>
  <si>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</si>
  <si>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</si>
  <si>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</si>
  <si>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</si>
  <si>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</si>
  <si>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</si>
  <si>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</si>
  <si>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</si>
  <si>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</si>
  <si>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</si>
  <si>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</si>
  <si>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</si>
  <si>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</si>
  <si>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</si>
  <si>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</si>
  <si>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</si>
  <si>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</si>
  <si>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</si>
  <si>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</si>
  <si>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</si>
  <si>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</si>
  <si>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</si>
  <si>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</si>
  <si>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</si>
  <si>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</si>
  <si>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</si>
  <si>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</si>
  <si>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</si>
  <si>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</si>
  <si>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</si>
  <si>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</si>
  <si>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</si>
  <si>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</si>
  <si>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</si>
  <si>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</si>
  <si>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</si>
  <si>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</si>
  <si>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</si>
  <si>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</si>
  <si>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</si>
  <si>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</si>
  <si>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</si>
  <si>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</si>
  <si>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</si>
  <si>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</si>
  <si>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</si>
  <si>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</si>
  <si>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</si>
  <si>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</si>
  <si>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</si>
  <si>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</si>
  <si>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</si>
  <si>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</si>
  <si>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</si>
  <si>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</si>
  <si>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</si>
  <si>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</si>
  <si>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</si>
  <si>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</si>
  <si>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</si>
  <si>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</si>
  <si>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</si>
  <si>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</si>
  <si>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</si>
  <si>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</si>
  <si>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</si>
  <si>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</si>
  <si>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</si>
  <si>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</si>
  <si>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</si>
  <si>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</si>
  <si>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</si>
  <si>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</si>
  <si>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</si>
  <si>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</si>
  <si>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</si>
  <si>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</si>
  <si>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</si>
  <si>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</si>
  <si>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</si>
  <si>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</si>
  <si>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</si>
  <si>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</si>
  <si>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</si>
  <si>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</si>
  <si>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</si>
  <si>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</si>
  <si>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</si>
  <si>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</si>
  <si>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</si>
  <si>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</si>
  <si>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</si>
  <si>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</si>
  <si>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</si>
  <si>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</si>
  <si>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</si>
  <si>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</si>
  <si>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</si>
  <si>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</si>
  <si>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</si>
  <si>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</si>
  <si>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</si>
  <si>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</si>
  <si>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</si>
  <si>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</si>
  <si>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</si>
  <si>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</si>
  <si>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</si>
  <si>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</si>
  <si>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</si>
  <si>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</si>
  <si>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</si>
  <si>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</si>
  <si>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</si>
  <si>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</si>
  <si>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</si>
  <si>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</si>
  <si>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</si>
  <si>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</si>
  <si>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</si>
  <si>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</si>
  <si>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</si>
  <si>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</si>
  <si>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</si>
  <si>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</si>
  <si>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</si>
  <si>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</si>
  <si>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</si>
  <si>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</si>
  <si>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</si>
  <si>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</si>
  <si>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</si>
  <si>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</si>
  <si>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</si>
  <si>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</si>
  <si>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</si>
  <si>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</si>
  <si>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</si>
  <si>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</si>
  <si>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</si>
  <si>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</si>
  <si>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</si>
  <si>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</si>
  <si>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</si>
  <si>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</si>
  <si>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</si>
  <si>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</si>
  <si>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</si>
  <si>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</si>
  <si>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</si>
  <si>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</si>
  <si>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</si>
  <si>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</si>
  <si>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</si>
  <si>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</si>
  <si>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</si>
  <si>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</si>
  <si>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</si>
  <si>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</si>
  <si>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</si>
  <si>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</si>
  <si>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</si>
  <si>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</si>
  <si>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</si>
  <si>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</si>
  <si>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</si>
  <si>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</si>
  <si>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</si>
  <si>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</si>
  <si>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</si>
  <si>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</si>
  <si>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</si>
  <si>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</si>
  <si>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</si>
  <si>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</si>
  <si>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</si>
  <si>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</si>
  <si>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</si>
  <si>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</si>
  <si>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</si>
  <si>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</si>
  <si>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</si>
  <si>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</si>
  <si>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</si>
  <si>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</si>
  <si>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</si>
  <si>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</si>
  <si>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</si>
  <si>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</si>
  <si>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</si>
  <si>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</si>
  <si>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</si>
  <si>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</si>
  <si>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</si>
  <si>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</si>
  <si>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</si>
  <si>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</si>
  <si>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</si>
  <si>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</si>
  <si>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</si>
  <si>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</si>
  <si>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</si>
  <si>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</si>
  <si>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</si>
  <si>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</si>
  <si>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</si>
  <si>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</si>
  <si>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</si>
  <si>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</si>
  <si>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</si>
  <si>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</si>
  <si>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</si>
  <si>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</si>
  <si>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</si>
  <si>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</si>
  <si>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</si>
  <si>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</si>
  <si>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</si>
  <si>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</si>
  <si>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</si>
  <si>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</si>
  <si>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</si>
  <si>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</si>
  <si>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</si>
  <si>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</si>
  <si>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</si>
  <si>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</si>
  <si>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</si>
  <si>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</si>
  <si>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</si>
  <si>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</si>
  <si>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</si>
  <si>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</si>
  <si>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</si>
  <si>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</si>
  <si>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</si>
  <si>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</si>
  <si>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</si>
  <si>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</si>
  <si>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</si>
  <si>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</si>
  <si>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</si>
  <si>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</si>
  <si>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</si>
  <si>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</si>
  <si>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</si>
  <si>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</si>
  <si>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</si>
  <si>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</si>
  <si>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</si>
  <si>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</si>
  <si>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</si>
  <si>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</si>
  <si>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</si>
  <si>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</si>
  <si>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</si>
  <si>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</si>
  <si>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</si>
  <si>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</si>
  <si>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</si>
  <si>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</si>
  <si>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</si>
  <si>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</si>
  <si>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</si>
  <si>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</si>
  <si>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</si>
  <si>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</si>
  <si>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</si>
  <si>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</si>
  <si>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</si>
  <si>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</si>
  <si>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</si>
  <si>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</si>
  <si>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</si>
  <si>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</si>
  <si>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</si>
  <si>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</si>
  <si>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</si>
  <si>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</si>
  <si>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</si>
  <si>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</si>
  <si>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</si>
  <si>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</si>
  <si>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</si>
  <si>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</si>
  <si>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</si>
  <si>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</si>
  <si>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</si>
  <si>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</si>
  <si>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</si>
  <si>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</si>
  <si>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</si>
  <si>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</si>
  <si>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</si>
  <si>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</si>
  <si>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</si>
  <si>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</si>
  <si>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</si>
  <si>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</si>
  <si>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</si>
  <si>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</si>
  <si>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</si>
  <si>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</si>
  <si>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</si>
  <si>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</si>
  <si>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</si>
  <si>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</si>
  <si>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</si>
  <si>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</si>
  <si>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</si>
  <si>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</si>
  <si>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</si>
  <si>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</si>
  <si>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</si>
  <si>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</si>
  <si>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</si>
  <si>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</si>
  <si>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</si>
  <si>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</si>
  <si>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</si>
  <si>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</si>
  <si>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</si>
  <si>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</si>
  <si>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</si>
  <si>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</si>
  <si>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</si>
  <si>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</si>
  <si>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</si>
  <si>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</si>
  <si>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</si>
  <si>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</si>
  <si>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</si>
  <si>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</si>
  <si>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</si>
  <si>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</si>
  <si>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</si>
  <si>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</si>
  <si>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</si>
  <si>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</si>
  <si>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</si>
  <si>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</si>
  <si>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</si>
  <si>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</si>
  <si>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</si>
  <si>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</si>
  <si>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</si>
  <si>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</si>
  <si>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</si>
  <si>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</si>
  <si>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</si>
  <si>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</si>
  <si>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</si>
  <si>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</si>
  <si>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</si>
  <si>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</si>
  <si>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</si>
  <si>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</si>
  <si>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</si>
  <si>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</si>
  <si>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</si>
  <si>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</si>
  <si>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</si>
  <si>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</si>
  <si>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</si>
  <si>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</si>
  <si>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</si>
  <si>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</si>
  <si>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</si>
  <si>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</si>
  <si>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</si>
  <si>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</si>
  <si>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</si>
  <si>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</si>
  <si>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</si>
  <si>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</si>
  <si>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</si>
  <si>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</si>
  <si>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</si>
  <si>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</si>
  <si>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</si>
  <si>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</si>
  <si>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</si>
  <si>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</si>
  <si>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</si>
  <si>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</si>
  <si>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</si>
  <si>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</si>
  <si>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</si>
  <si>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</si>
  <si>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</si>
  <si>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</si>
  <si>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</si>
  <si>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</si>
  <si>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</si>
  <si>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</si>
  <si>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</si>
  <si>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</si>
  <si>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</si>
  <si>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</si>
  <si>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</si>
  <si>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</si>
  <si>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</si>
  <si>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</si>
  <si>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</si>
  <si>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</si>
  <si>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</si>
  <si>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</si>
  <si>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</si>
  <si>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</si>
  <si>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</si>
  <si>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</si>
  <si>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</si>
  <si>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</si>
  <si>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</si>
  <si>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</si>
  <si>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</si>
  <si>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</si>
  <si>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</si>
  <si>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</si>
  <si>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</si>
  <si>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</si>
  <si>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</si>
  <si>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</si>
  <si>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</si>
  <si>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</si>
  <si>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</si>
  <si>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</si>
  <si>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</si>
  <si>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</si>
  <si>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</si>
  <si>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</si>
  <si>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</si>
  <si>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</si>
  <si>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</si>
  <si>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</si>
  <si>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</si>
  <si>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</si>
  <si>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</si>
  <si>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</si>
  <si>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</si>
  <si>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</si>
  <si>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</si>
  <si>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</si>
  <si>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</si>
  <si>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</si>
  <si>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</si>
  <si>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</si>
  <si>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</si>
  <si>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</si>
  <si>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</si>
  <si>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</si>
  <si>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</si>
  <si>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</si>
  <si>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</si>
  <si>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</si>
  <si>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</si>
  <si>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</si>
  <si>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</si>
  <si>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</si>
  <si>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</si>
  <si>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</si>
  <si>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</si>
  <si>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</si>
  <si>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</si>
  <si>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</si>
  <si>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</si>
  <si>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</si>
  <si>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</si>
  <si>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</si>
  <si>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</si>
  <si>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</si>
  <si>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</si>
  <si>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</si>
  <si>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</si>
  <si>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</si>
  <si>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</si>
  <si>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</si>
  <si>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</si>
  <si>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</si>
  <si>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</si>
  <si>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</si>
  <si>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</si>
  <si>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</si>
  <si>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</si>
  <si>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</si>
  <si>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</si>
  <si>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</si>
  <si>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</si>
  <si>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</si>
  <si>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</si>
  <si>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</si>
  <si>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</si>
  <si>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</si>
  <si>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</si>
  <si>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</si>
  <si>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</si>
  <si>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</si>
  <si>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</si>
  <si>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</si>
  <si>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</si>
  <si>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</si>
  <si>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</si>
  <si>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</si>
  <si>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</si>
  <si>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</si>
  <si>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</si>
  <si>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</si>
  <si>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</si>
  <si>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</si>
  <si>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</si>
  <si>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</si>
  <si>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</si>
  <si>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</si>
  <si>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</si>
  <si>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</si>
  <si>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</si>
  <si>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</si>
  <si>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</si>
  <si>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</si>
  <si>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</si>
  <si>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</si>
  <si>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</si>
  <si>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</si>
  <si>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</si>
  <si>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</si>
  <si>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</si>
  <si>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</si>
  <si>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</si>
  <si>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</si>
  <si>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</si>
  <si>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</si>
  <si>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</si>
  <si>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</si>
  <si>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</si>
  <si>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</si>
  <si>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</si>
  <si>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</si>
  <si>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</si>
  <si>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</si>
  <si>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</si>
  <si>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</si>
  <si>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</si>
  <si>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</si>
  <si>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</si>
  <si>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</si>
  <si>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</si>
  <si>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</si>
  <si>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</si>
  <si>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</si>
  <si>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</si>
  <si>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</si>
  <si>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</si>
  <si>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</si>
  <si>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</si>
  <si>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</si>
  <si>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</si>
  <si>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</si>
  <si>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</si>
  <si>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</si>
  <si>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</si>
  <si>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</si>
  <si>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</si>
  <si>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</si>
  <si>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</si>
  <si>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</si>
  <si>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</si>
  <si>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</si>
  <si>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</si>
  <si>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</si>
  <si>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</si>
  <si>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</si>
  <si>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</si>
  <si>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</si>
  <si>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</si>
  <si>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</si>
  <si>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</si>
  <si>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</si>
  <si>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</si>
  <si>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</si>
  <si>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</si>
  <si>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</si>
  <si>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</si>
  <si>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</si>
  <si>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</si>
  <si>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</si>
  <si>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</si>
  <si>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</si>
  <si>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</si>
  <si>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</si>
  <si>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</si>
  <si>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</si>
  <si>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</si>
  <si>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</si>
  <si>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</si>
  <si>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</si>
  <si>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</si>
  <si>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</si>
  <si>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</si>
  <si>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</si>
  <si>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</si>
  <si>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</si>
  <si>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</si>
  <si>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</si>
  <si>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</si>
  <si>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</si>
  <si>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</si>
  <si>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</si>
  <si>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</si>
  <si>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</si>
  <si>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</si>
  <si>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</si>
  <si>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</si>
  <si>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</si>
  <si>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</si>
  <si>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</si>
  <si>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</si>
  <si>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</si>
  <si>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</si>
  <si>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</si>
  <si>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</si>
  <si>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</si>
  <si>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</si>
  <si>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</si>
  <si>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</si>
  <si>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</si>
  <si>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</si>
  <si>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</si>
  <si>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</si>
  <si>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</si>
  <si>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</si>
  <si>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</si>
  <si>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</si>
  <si>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</si>
  <si>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</si>
  <si>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</si>
  <si>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</si>
  <si>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</si>
  <si>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</si>
  <si>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</si>
  <si>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</si>
  <si>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</si>
  <si>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</si>
  <si>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</si>
  <si>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</si>
  <si>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</si>
  <si>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</si>
  <si>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</si>
  <si>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</si>
  <si>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</si>
  <si>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</si>
  <si>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</si>
  <si>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</si>
  <si>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</si>
  <si>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</si>
  <si>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</si>
  <si>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</si>
  <si>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</si>
  <si>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</si>
  <si>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</si>
  <si>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</si>
  <si>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</si>
  <si>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</si>
  <si>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</si>
  <si>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</si>
  <si>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</si>
  <si>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</si>
  <si>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</si>
  <si>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</si>
  <si>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</si>
  <si>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</si>
  <si>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</si>
  <si>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</si>
  <si>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</si>
  <si>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</si>
  <si>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</si>
  <si>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</si>
  <si>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</si>
  <si>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</si>
  <si>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</si>
  <si>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</si>
  <si>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</si>
  <si>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</si>
  <si>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</si>
  <si>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</si>
  <si>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</si>
  <si>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</si>
  <si>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</si>
  <si>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</si>
  <si>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</si>
  <si>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</si>
  <si>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</si>
  <si>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</si>
  <si>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</si>
  <si>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</si>
  <si>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</si>
  <si>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</si>
  <si>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</si>
  <si>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</si>
  <si>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</si>
  <si>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</si>
  <si>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</si>
  <si>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</si>
  <si>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</si>
  <si>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</si>
  <si>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</si>
  <si>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</si>
  <si>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</si>
  <si>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</si>
  <si>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</si>
  <si>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</si>
  <si>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</si>
  <si>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</si>
  <si>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</si>
  <si>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</si>
  <si>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</si>
  <si>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</si>
  <si>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</si>
  <si>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</si>
  <si>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</si>
  <si>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</si>
  <si>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</si>
  <si>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</si>
  <si>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</si>
  <si>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</si>
  <si>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</si>
  <si>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</si>
  <si>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</si>
  <si>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</si>
  <si>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</si>
  <si>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</si>
  <si>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</si>
  <si>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</si>
  <si>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</si>
  <si>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</si>
  <si>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</si>
  <si>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</si>
  <si>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</si>
  <si>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</si>
  <si>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</si>
  <si>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</si>
  <si>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</si>
  <si>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</si>
  <si>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</si>
  <si>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</si>
  <si>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</si>
  <si>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</si>
  <si>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</si>
  <si>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</si>
  <si>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</si>
  <si>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</si>
  <si>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</si>
  <si>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</si>
  <si>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</si>
  <si>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</si>
  <si>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</si>
  <si>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</si>
  <si>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</si>
  <si>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</si>
  <si>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</si>
  <si>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</si>
  <si>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</si>
  <si>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</si>
  <si>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</si>
  <si>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</si>
  <si>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</si>
  <si>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</si>
  <si>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</si>
  <si>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</si>
  <si>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</si>
  <si>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</si>
  <si>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</si>
  <si>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</si>
  <si>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</si>
  <si>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</si>
  <si>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</si>
  <si>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</si>
  <si>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</si>
  <si>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</si>
  <si>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</si>
  <si>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</si>
  <si>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</si>
  <si>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</si>
  <si>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</si>
  <si>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</si>
  <si>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</si>
  <si>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</si>
  <si>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</si>
  <si>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</si>
  <si>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</si>
  <si>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</si>
  <si>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</si>
  <si>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</si>
  <si>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</si>
  <si>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</si>
  <si>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</si>
  <si>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</si>
  <si>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</si>
  <si>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</si>
  <si>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</si>
  <si>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</si>
  <si>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</si>
  <si>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</si>
  <si>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</si>
  <si>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</si>
  <si>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</si>
  <si>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</si>
  <si>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</si>
  <si>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</si>
  <si>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</si>
  <si>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</si>
  <si>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</si>
  <si>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</si>
  <si>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</si>
  <si>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</si>
  <si>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</si>
  <si>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</si>
  <si>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</si>
  <si>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</si>
  <si>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</si>
  <si>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</si>
  <si>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</si>
  <si>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</si>
  <si>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</si>
  <si>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</si>
  <si>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</si>
  <si>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</si>
  <si>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</si>
  <si>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</si>
  <si>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</si>
  <si>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</si>
  <si>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</si>
  <si>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</si>
  <si>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</si>
  <si>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</si>
  <si>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</si>
  <si>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</si>
  <si>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</si>
  <si>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</si>
  <si>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</si>
  <si>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</si>
  <si>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</si>
  <si>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</si>
  <si>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</si>
  <si>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</si>
  <si>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</si>
  <si>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</si>
  <si>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</si>
  <si>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</si>
  <si>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</si>
  <si>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</si>
  <si>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</si>
  <si>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</si>
  <si>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</si>
  <si>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</si>
  <si>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</si>
  <si>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</si>
  <si>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</si>
  <si>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</si>
  <si>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</si>
  <si>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</si>
  <si>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</si>
  <si>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</si>
  <si>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</si>
  <si>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</si>
  <si>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</si>
  <si>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</si>
  <si>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</si>
  <si>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</si>
  <si>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</si>
  <si>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</si>
  <si>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</si>
  <si>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</si>
  <si>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</si>
  <si>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</si>
  <si>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</si>
  <si>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</si>
  <si>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</si>
  <si>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</si>
  <si>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</si>
  <si>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</si>
  <si>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</si>
  <si>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</si>
  <si>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</si>
  <si>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</si>
  <si>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</si>
  <si>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</si>
  <si>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</si>
  <si>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</si>
  <si>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</si>
  <si>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</si>
  <si>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</si>
  <si>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</si>
  <si>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</si>
  <si>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</si>
  <si>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</si>
  <si>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</si>
  <si>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</si>
  <si>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</si>
  <si>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</si>
  <si>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</si>
  <si>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</si>
  <si>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</si>
  <si>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</si>
  <si>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</si>
  <si>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</si>
  <si>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</si>
  <si>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</si>
  <si>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</si>
  <si>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</si>
  <si>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</si>
  <si>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</si>
  <si>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</si>
  <si>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</si>
  <si>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</si>
  <si>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</si>
  <si>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</si>
  <si>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</si>
  <si>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</si>
  <si>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</si>
  <si>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</si>
  <si>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</si>
  <si>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</si>
  <si>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</si>
  <si>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</si>
  <si>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</si>
  <si>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</si>
  <si>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</si>
  <si>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</si>
  <si>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</si>
  <si>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</si>
  <si>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</si>
  <si>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</si>
  <si>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</si>
  <si>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</si>
  <si>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</si>
  <si>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</si>
  <si>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</si>
  <si>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</si>
  <si>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</si>
  <si>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</si>
  <si>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</si>
  <si>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</si>
  <si>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</si>
  <si>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</si>
  <si>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</si>
  <si>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</si>
  <si>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</si>
  <si>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</si>
  <si>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</si>
  <si>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</si>
  <si>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</si>
  <si>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</si>
  <si>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</si>
  <si>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</si>
  <si>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</si>
  <si>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</si>
  <si>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</si>
  <si>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</si>
  <si>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</si>
  <si>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</si>
  <si>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</si>
  <si>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</si>
  <si>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</si>
  <si>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</si>
  <si>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</si>
  <si>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</si>
  <si>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</si>
  <si>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</si>
  <si>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</si>
  <si>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</si>
  <si>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</si>
  <si>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</si>
  <si>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</si>
  <si>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</si>
  <si>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</si>
  <si>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</si>
  <si>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</si>
  <si>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</si>
  <si>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</si>
  <si>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</si>
  <si>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</si>
  <si>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</si>
  <si>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</si>
  <si>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</si>
  <si>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</si>
  <si>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</si>
  <si>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</si>
  <si>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</si>
  <si>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</si>
  <si>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</si>
  <si>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</si>
  <si>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</si>
  <si>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</si>
  <si>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</si>
  <si>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</si>
  <si>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</si>
  <si>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</si>
  <si>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</si>
  <si>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</si>
  <si>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</si>
  <si>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</si>
  <si>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</si>
  <si>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</si>
  <si>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</si>
  <si>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</si>
  <si>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</si>
  <si>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</si>
  <si>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</si>
  <si>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</si>
  <si>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</si>
  <si>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</si>
  <si>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</si>
  <si>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</si>
  <si>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</si>
  <si>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</si>
  <si>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</si>
  <si>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</si>
  <si>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</si>
  <si>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</si>
  <si>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</si>
  <si>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</si>
  <si>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</si>
  <si>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</si>
  <si>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</si>
  <si>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</si>
  <si>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</si>
  <si>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</si>
  <si>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</si>
  <si>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</si>
  <si>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</si>
  <si>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</si>
  <si>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</si>
  <si>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</si>
  <si>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</si>
  <si>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</si>
  <si>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</si>
  <si>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</si>
  <si>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</si>
  <si>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</si>
  <si>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</si>
  <si>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</si>
  <si>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</si>
  <si>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</si>
  <si>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</si>
  <si>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</si>
  <si>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</si>
  <si>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</si>
  <si>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</si>
  <si>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</si>
  <si>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</si>
  <si>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</si>
  <si>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</si>
  <si>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</si>
  <si>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</si>
  <si>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</si>
  <si>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</si>
  <si>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</si>
  <si>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</si>
  <si>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</si>
  <si>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</si>
  <si>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</si>
  <si>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</si>
  <si>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</si>
  <si>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</si>
  <si>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</si>
  <si>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</si>
  <si>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</si>
  <si>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</si>
  <si>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</si>
  <si>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</si>
  <si>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</si>
  <si>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</si>
  <si>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</si>
  <si>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</si>
  <si>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</si>
  <si>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</si>
  <si>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</si>
  <si>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</si>
  <si>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</si>
  <si>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</si>
  <si>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</si>
  <si>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</si>
  <si>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</si>
  <si>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</si>
  <si>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</si>
  <si>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</si>
  <si>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</si>
  <si>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</si>
  <si>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</si>
  <si>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</si>
  <si>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</si>
  <si>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</si>
  <si>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</si>
  <si>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</si>
  <si>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</si>
  <si>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</si>
  <si>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</si>
  <si>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</si>
  <si>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</si>
  <si>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</si>
  <si>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</si>
  <si>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</si>
  <si>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</si>
  <si>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</si>
  <si>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</si>
  <si>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</si>
  <si>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</si>
  <si>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</si>
  <si>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</si>
  <si>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</si>
  <si>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</si>
  <si>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</si>
  <si>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</si>
  <si>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</si>
  <si>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</si>
  <si>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</si>
  <si>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</si>
  <si>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</si>
  <si>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</si>
  <si>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</si>
  <si>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</si>
  <si>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</si>
  <si>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</si>
  <si>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</si>
  <si>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</si>
  <si>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</si>
  <si>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</si>
  <si>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</si>
  <si>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</si>
  <si>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</si>
  <si>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</si>
  <si>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</si>
  <si>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</si>
  <si>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</si>
  <si>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</si>
  <si>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</si>
  <si>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</si>
  <si>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</si>
  <si>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</si>
  <si>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</si>
  <si>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</si>
  <si>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</si>
  <si>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</si>
  <si>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</si>
  <si>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</si>
  <si>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</si>
  <si>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</si>
  <si>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</si>
  <si>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</si>
  <si>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</si>
  <si>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</si>
  <si>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</si>
  <si>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</si>
  <si>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</si>
  <si>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</si>
  <si>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</si>
  <si>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</si>
  <si>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</si>
  <si>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</si>
  <si>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</si>
  <si>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</si>
  <si>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</si>
  <si>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</si>
  <si>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</si>
  <si>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</si>
  <si>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</si>
  <si>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</si>
  <si>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</si>
  <si>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</si>
  <si>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</si>
  <si>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</si>
  <si>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</si>
  <si>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</si>
  <si>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</si>
  <si>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</si>
  <si>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</si>
  <si>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</si>
  <si>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</si>
  <si>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</si>
  <si>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</si>
  <si>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</si>
  <si>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</si>
  <si>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</si>
  <si>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</si>
  <si>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</si>
  <si>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</si>
  <si>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</si>
  <si>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</si>
  <si>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</si>
  <si>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</si>
  <si>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</si>
  <si>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</si>
  <si>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</si>
  <si>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</si>
  <si>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</si>
  <si>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</si>
  <si>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</si>
  <si>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</si>
  <si>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</si>
  <si>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</si>
  <si>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</si>
  <si>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</si>
  <si>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</si>
  <si>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</si>
  <si>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</si>
  <si>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</si>
  <si>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</si>
  <si>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</si>
  <si>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</si>
  <si>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</si>
  <si>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</si>
  <si>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</si>
  <si>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</si>
  <si>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</si>
  <si>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</si>
  <si>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</si>
  <si>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</si>
  <si>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</si>
  <si>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</si>
  <si>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</si>
  <si>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</si>
  <si>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</si>
  <si>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</si>
  <si>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</si>
  <si>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</si>
  <si>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</si>
  <si>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</si>
  <si>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</si>
  <si>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</si>
  <si>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</si>
  <si>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</si>
  <si>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</si>
  <si>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</si>
  <si>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</si>
  <si>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</si>
  <si>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</si>
  <si>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</si>
  <si>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</si>
  <si>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</si>
  <si>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</si>
  <si>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</si>
  <si>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</si>
  <si>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</si>
  <si>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</si>
  <si>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</si>
  <si>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</si>
  <si>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</si>
  <si>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</si>
  <si>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</si>
  <si>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</si>
  <si>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</si>
  <si>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</si>
  <si>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</si>
  <si>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</si>
  <si>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</si>
  <si>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</si>
  <si>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</si>
  <si>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</si>
  <si>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</si>
  <si>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</si>
  <si>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</si>
  <si>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</si>
  <si>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</si>
  <si>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</si>
  <si>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</si>
  <si>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</si>
  <si>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</si>
  <si>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</si>
  <si>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</si>
  <si>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</si>
  <si>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</si>
  <si>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</si>
  <si>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</si>
  <si>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</si>
  <si>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</si>
  <si>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</si>
  <si>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</si>
  <si>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</si>
  <si>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</si>
  <si>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</si>
  <si>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</si>
  <si>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</si>
  <si>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</si>
  <si>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</si>
  <si>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</si>
  <si>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</si>
  <si>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</si>
  <si>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</si>
  <si>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</si>
  <si>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</si>
  <si>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</si>
  <si>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</si>
  <si>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</si>
  <si>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</si>
  <si>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</si>
  <si>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</si>
  <si>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</si>
  <si>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</si>
  <si>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</si>
  <si>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</si>
  <si>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</si>
  <si>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</si>
  <si>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</si>
  <si>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</si>
  <si>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</si>
  <si>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</si>
  <si>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</si>
  <si>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</si>
  <si>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</si>
  <si>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</si>
  <si>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</si>
  <si>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</si>
  <si>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</si>
  <si>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</si>
  <si>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</si>
  <si>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</si>
  <si>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</si>
  <si>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</si>
  <si>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</si>
  <si>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</si>
  <si>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</si>
  <si>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</si>
  <si>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</si>
  <si>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</si>
  <si>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</si>
  <si>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</si>
  <si>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</si>
  <si>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</si>
  <si>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</si>
  <si>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</si>
  <si>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</si>
  <si>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</si>
  <si>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</si>
  <si>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</si>
  <si>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</si>
  <si>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</si>
  <si>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</si>
  <si>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</si>
  <si>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</si>
  <si>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</si>
  <si>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</si>
  <si>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</si>
  <si>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</si>
  <si>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</si>
  <si>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</si>
  <si>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</si>
  <si>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</si>
  <si>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</si>
  <si>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</si>
  <si>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</si>
  <si>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</si>
  <si>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</si>
  <si>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</si>
  <si>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</si>
  <si>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</si>
  <si>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</si>
  <si>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</si>
  <si>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</si>
  <si>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</si>
  <si>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</si>
  <si>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</si>
  <si>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</si>
  <si>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</si>
  <si>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</si>
  <si>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</si>
  <si>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</si>
  <si>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</si>
  <si>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</si>
  <si>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</si>
  <si>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</si>
  <si>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</si>
  <si>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</si>
  <si>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</si>
  <si>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</si>
  <si>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</si>
  <si>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</si>
  <si>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</si>
  <si>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</si>
  <si>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</si>
  <si>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</si>
  <si>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</si>
  <si>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</si>
  <si>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</si>
  <si>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</si>
  <si>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</si>
  <si>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</si>
  <si>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</si>
  <si>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</si>
  <si>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</si>
  <si>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</si>
  <si>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</si>
  <si>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</si>
  <si>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</si>
  <si>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</si>
  <si>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</si>
  <si>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</si>
  <si>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</si>
  <si>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</si>
  <si>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</si>
  <si>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</si>
  <si>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</si>
  <si>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</si>
  <si>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</si>
  <si>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</si>
  <si>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</si>
  <si>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</si>
  <si>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</si>
  <si>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</si>
  <si>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</si>
  <si>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</si>
  <si>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</si>
  <si>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</si>
  <si>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</si>
  <si>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</si>
  <si>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</si>
  <si>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</si>
  <si>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</si>
  <si>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</si>
  <si>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</si>
  <si>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</si>
  <si>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</si>
  <si>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</si>
  <si>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</si>
  <si>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</si>
  <si>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</si>
  <si>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</si>
  <si>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</si>
  <si>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</si>
  <si>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</si>
  <si>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</si>
  <si>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</si>
  <si>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</si>
  <si>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</si>
  <si>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</si>
  <si>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</si>
  <si>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</si>
  <si>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</si>
  <si>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</si>
  <si>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</si>
  <si>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</si>
  <si>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</si>
  <si>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</si>
  <si>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</si>
  <si>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</si>
  <si>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</si>
  <si>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</si>
  <si>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</si>
  <si>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</si>
  <si>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</si>
  <si>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</si>
  <si>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</si>
  <si>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</si>
  <si>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</si>
  <si>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</si>
  <si>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</si>
  <si>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</si>
  <si>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</si>
  <si>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</si>
  <si>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</si>
  <si>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</si>
  <si>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</si>
  <si>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</si>
  <si>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</si>
  <si>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</si>
  <si>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</si>
  <si>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</si>
  <si>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</si>
  <si>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</si>
  <si>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</si>
  <si>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</si>
  <si>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</si>
  <si>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</si>
  <si>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</si>
  <si>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</si>
  <si>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</si>
  <si>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</si>
  <si>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</si>
  <si>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</si>
  <si>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</si>
  <si>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</si>
  <si>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</si>
  <si>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</si>
  <si>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</si>
  <si>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</si>
  <si>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</si>
  <si>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</si>
  <si>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</si>
  <si>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</si>
  <si>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</si>
  <si>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</si>
  <si>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</si>
  <si>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</si>
  <si>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</si>
  <si>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</si>
  <si>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</si>
  <si>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</si>
  <si>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</si>
  <si>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</si>
  <si>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</si>
  <si>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</si>
  <si>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</si>
  <si>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</si>
  <si>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</si>
  <si>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</si>
  <si>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</si>
  <si>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</si>
  <si>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</si>
  <si>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</si>
  <si>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</si>
  <si>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</si>
  <si>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</si>
  <si>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</si>
  <si>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</si>
  <si>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</si>
  <si>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</si>
  <si>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</si>
  <si>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</si>
  <si>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</si>
  <si>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</si>
  <si>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</si>
  <si>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</si>
  <si>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</si>
  <si>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</si>
  <si>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</si>
  <si>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</si>
  <si>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</si>
  <si>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</si>
  <si>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</si>
  <si>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</si>
  <si>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</si>
  <si>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</si>
  <si>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</si>
  <si>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</si>
  <si>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</si>
  <si>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</si>
  <si>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</si>
  <si>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</si>
  <si>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</si>
  <si>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</si>
  <si>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</si>
  <si>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</si>
  <si>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</si>
  <si>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</si>
  <si>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</si>
  <si>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</si>
  <si>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</si>
  <si>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</si>
  <si>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</si>
  <si>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</si>
  <si>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</si>
  <si>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</si>
  <si>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</si>
  <si>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</si>
  <si>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</si>
  <si>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</si>
  <si>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</si>
  <si>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</si>
  <si>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</si>
  <si>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</si>
  <si>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</si>
  <si>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</si>
  <si>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</si>
  <si>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</si>
  <si>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</si>
  <si>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</si>
  <si>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</si>
  <si>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</si>
  <si>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</si>
  <si>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</si>
  <si>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</si>
  <si>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</si>
  <si>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</si>
  <si>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</si>
  <si>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</si>
  <si>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</si>
  <si>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</si>
  <si>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</si>
  <si>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</si>
  <si>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</si>
  <si>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</si>
  <si>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</si>
  <si>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</si>
  <si>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</si>
  <si>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</si>
  <si>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</si>
  <si>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</si>
  <si>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</si>
  <si>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</si>
  <si>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</si>
  <si>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</si>
  <si>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</si>
  <si>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</si>
  <si>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</si>
  <si>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</si>
  <si>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</si>
  <si>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</si>
  <si>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</si>
  <si>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</si>
  <si>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</si>
  <si>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</si>
  <si>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</si>
  <si>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</si>
  <si>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</si>
  <si>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</si>
  <si>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</si>
  <si>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</si>
  <si>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</si>
  <si>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</si>
  <si>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</si>
  <si>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</si>
  <si>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</si>
  <si>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</si>
  <si>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</si>
  <si>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</si>
  <si>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</si>
  <si>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</si>
  <si>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</si>
  <si>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</si>
  <si>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</si>
  <si>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</si>
  <si>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</si>
  <si>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</si>
  <si>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</si>
  <si>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</si>
  <si>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</si>
  <si>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</si>
  <si>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</si>
  <si>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</si>
  <si>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</si>
  <si>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</si>
  <si>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</si>
  <si>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</si>
  <si>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</si>
  <si>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</si>
  <si>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</si>
  <si>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</si>
  <si>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</si>
  <si>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</si>
  <si>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</si>
  <si>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</si>
  <si>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</si>
  <si>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</si>
  <si>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</si>
  <si>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</si>
  <si>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</si>
  <si>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</si>
  <si>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</si>
  <si>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</si>
  <si>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</si>
  <si>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</si>
  <si>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</si>
  <si>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</si>
  <si>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</si>
  <si>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</si>
  <si>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</si>
  <si>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</si>
  <si>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</si>
  <si>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</si>
  <si>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</si>
  <si>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</si>
  <si>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</si>
  <si>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</si>
  <si>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</si>
  <si>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</si>
  <si>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</si>
  <si>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</si>
  <si>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</si>
  <si>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</si>
  <si>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</si>
  <si>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</si>
  <si>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</si>
  <si>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</si>
  <si>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</si>
  <si>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</si>
  <si>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</si>
  <si>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</si>
  <si>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</si>
  <si>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</si>
  <si>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</si>
  <si>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</si>
  <si>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</si>
  <si>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</si>
  <si>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</si>
  <si>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</si>
  <si>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</si>
  <si>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</si>
  <si>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</si>
  <si>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</si>
  <si>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</si>
  <si>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</si>
  <si>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</si>
  <si>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</si>
  <si>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</si>
  <si>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</si>
  <si>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</si>
  <si>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</si>
  <si>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</si>
  <si>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</si>
  <si>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</si>
  <si>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</si>
  <si>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</si>
  <si>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</si>
  <si>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</si>
  <si>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</si>
  <si>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</si>
  <si>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</si>
  <si>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</si>
  <si>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</si>
  <si>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</si>
  <si>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</si>
  <si>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</si>
  <si>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</si>
  <si>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</si>
  <si>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</si>
  <si>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</si>
  <si>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</si>
  <si>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</si>
  <si>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</si>
  <si>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</si>
  <si>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</si>
  <si>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</si>
  <si>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</si>
  <si>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</si>
  <si>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</si>
  <si>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</si>
  <si>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</si>
  <si>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</si>
  <si>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</si>
  <si>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</si>
  <si>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</si>
  <si>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</si>
  <si>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</si>
  <si>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</si>
  <si>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</si>
  <si>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</si>
  <si>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</si>
  <si>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</si>
  <si>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</si>
  <si>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</si>
  <si>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</si>
  <si>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</si>
  <si>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</si>
  <si>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</si>
  <si>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</si>
  <si>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</si>
  <si>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</si>
  <si>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</si>
  <si>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</si>
  <si>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</si>
  <si>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</si>
  <si>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</si>
  <si>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</si>
  <si>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</si>
  <si>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</si>
  <si>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</si>
  <si>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</si>
  <si>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</si>
  <si>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</si>
  <si>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</si>
  <si>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</si>
  <si>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</si>
  <si>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</si>
  <si>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</si>
  <si>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</si>
  <si>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</si>
  <si>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</si>
  <si>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</si>
  <si>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</si>
  <si>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</si>
  <si>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</si>
  <si>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</si>
  <si>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</si>
  <si>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</si>
  <si>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</si>
  <si>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</si>
  <si>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</si>
  <si>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</si>
  <si>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</si>
  <si>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</si>
  <si>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</si>
  <si>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</si>
  <si>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</si>
  <si>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</si>
  <si>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</si>
  <si>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</si>
  <si>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</si>
  <si>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</si>
  <si>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</si>
  <si>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</si>
  <si>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</si>
  <si>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</si>
  <si>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</si>
  <si>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</si>
  <si>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</si>
  <si>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</si>
  <si>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</si>
  <si>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</si>
  <si>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</si>
  <si>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</si>
  <si>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</si>
  <si>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</si>
  <si>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</si>
  <si>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</si>
  <si>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</si>
  <si>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</si>
  <si>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</si>
  <si>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</si>
  <si>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</si>
  <si>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</si>
  <si>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</si>
  <si>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</si>
  <si>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</si>
  <si>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</si>
  <si>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</si>
  <si>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</si>
  <si>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</si>
  <si>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</si>
  <si>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</si>
  <si>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</si>
  <si>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</si>
  <si>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</si>
  <si>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</si>
  <si>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</si>
  <si>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</si>
  <si>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</si>
  <si>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</si>
  <si>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</si>
  <si>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</si>
  <si>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</si>
  <si>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</si>
  <si>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</si>
  <si>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</si>
  <si>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</si>
  <si>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</si>
  <si>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</si>
  <si>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</si>
  <si>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</si>
  <si>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</si>
  <si>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</si>
  <si>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</si>
  <si>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</si>
  <si>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</si>
  <si>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</si>
  <si>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</si>
  <si>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</si>
  <si>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</si>
  <si>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</si>
  <si>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</si>
  <si>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</si>
  <si>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</si>
  <si>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</si>
  <si>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</si>
  <si>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</si>
  <si>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</si>
  <si>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</si>
  <si>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</si>
  <si>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</si>
  <si>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</si>
  <si>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</si>
  <si>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</si>
  <si>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</si>
  <si>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</si>
  <si>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</si>
  <si>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</si>
  <si>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</si>
  <si>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</si>
  <si>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</si>
  <si>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</si>
  <si>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</si>
  <si>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</si>
  <si>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</si>
  <si>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</si>
  <si>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</si>
  <si>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</si>
  <si>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</si>
  <si>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</si>
  <si>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</si>
  <si>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</si>
  <si>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</si>
  <si>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</si>
  <si>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</si>
  <si>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</si>
  <si>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</si>
  <si>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</si>
  <si>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</si>
  <si>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</si>
  <si>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</si>
  <si>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</si>
  <si>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</si>
  <si>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</si>
  <si>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</si>
  <si>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</si>
  <si>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</si>
  <si>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</si>
  <si>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</si>
  <si>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</si>
  <si>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</si>
  <si>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</si>
  <si>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</si>
  <si>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</si>
  <si>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</si>
  <si>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</si>
  <si>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</si>
  <si>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</si>
  <si>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</si>
  <si>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</si>
  <si>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</si>
  <si>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</si>
  <si>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</si>
  <si>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</si>
  <si>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</si>
  <si>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</si>
  <si>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</si>
  <si>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</si>
  <si>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</si>
  <si>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</si>
  <si>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</si>
  <si>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</si>
  <si>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</si>
  <si>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</si>
  <si>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</si>
  <si>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</si>
  <si>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</si>
  <si>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</si>
  <si>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</si>
  <si>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</si>
  <si>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</si>
  <si>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</si>
  <si>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</si>
  <si>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</si>
  <si>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</si>
  <si>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</si>
  <si>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</si>
  <si>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</si>
  <si>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</si>
  <si>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</si>
  <si>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</si>
  <si>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</si>
  <si>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</si>
  <si>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</si>
  <si>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</si>
  <si>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</si>
  <si>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</si>
  <si>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</si>
  <si>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</si>
  <si>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</si>
  <si>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</si>
  <si>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</si>
  <si>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</si>
  <si>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</si>
  <si>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</si>
  <si>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</si>
  <si>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</si>
  <si>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</si>
  <si>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</si>
  <si>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</si>
  <si>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</si>
  <si>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</si>
  <si>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</si>
  <si>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</si>
  <si>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</si>
  <si>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</si>
  <si>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</si>
  <si>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</si>
  <si>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</si>
  <si>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</si>
  <si>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</si>
  <si>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</si>
  <si>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</si>
  <si>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</si>
  <si>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</si>
  <si>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</si>
  <si>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</si>
  <si>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</si>
  <si>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</si>
  <si>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</si>
  <si>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</si>
  <si>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</si>
  <si>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</si>
  <si>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</si>
  <si>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</si>
  <si>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</si>
  <si>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</si>
  <si>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</si>
  <si>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</si>
  <si>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</si>
  <si>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</si>
  <si>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</si>
  <si>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</si>
  <si>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</si>
  <si>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</si>
  <si>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</si>
  <si>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</si>
  <si>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</si>
  <si>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</si>
  <si>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</si>
  <si>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</si>
  <si>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</si>
  <si>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</si>
  <si>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</si>
  <si>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</si>
  <si>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</si>
  <si>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</si>
  <si>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</si>
  <si>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</si>
  <si>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</si>
  <si>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</si>
  <si>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</si>
  <si>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</si>
  <si>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</si>
  <si>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</si>
  <si>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</si>
  <si>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</si>
  <si>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</si>
  <si>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</si>
  <si>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</si>
  <si>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</si>
  <si>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</si>
  <si>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</si>
  <si>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</si>
  <si>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</si>
  <si>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</si>
  <si>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</si>
  <si>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</si>
  <si>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</si>
  <si>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</si>
  <si>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</si>
  <si>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</si>
  <si>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</si>
  <si>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</si>
  <si>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</si>
  <si>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</si>
  <si>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</si>
  <si>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</si>
  <si>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</si>
  <si>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</si>
  <si>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</si>
  <si>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</si>
  <si>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</si>
  <si>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</si>
  <si>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</si>
  <si>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</si>
  <si>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</si>
  <si>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</si>
  <si>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</si>
  <si>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</si>
  <si>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</si>
  <si>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</si>
  <si>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</si>
  <si>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</si>
  <si>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</si>
  <si>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</si>
  <si>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</si>
  <si>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</si>
  <si>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</si>
  <si>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</si>
  <si>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</si>
  <si>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</si>
  <si>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</si>
  <si>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</si>
  <si>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</si>
  <si>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</si>
  <si>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</si>
  <si>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</si>
  <si>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</si>
  <si>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</si>
  <si>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</si>
  <si>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</si>
  <si>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</si>
  <si>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</si>
  <si>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</si>
  <si>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</si>
  <si>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</si>
  <si>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</si>
  <si>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</si>
  <si>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</si>
  <si>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</si>
  <si>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</si>
  <si>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</si>
  <si>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</si>
  <si>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</si>
  <si>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</si>
  <si>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</si>
  <si>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</si>
  <si>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</si>
  <si>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</si>
  <si>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</si>
  <si>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</si>
  <si>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</si>
  <si>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</si>
  <si>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</si>
  <si>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</si>
  <si>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</si>
  <si>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</si>
  <si>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</si>
  <si>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</si>
  <si>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</si>
  <si>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</si>
  <si>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</si>
  <si>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</si>
  <si>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</si>
  <si>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</si>
  <si>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</si>
  <si>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</si>
  <si>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</si>
  <si>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</si>
  <si>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</si>
  <si>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</si>
  <si>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</si>
  <si>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</si>
  <si>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</si>
  <si>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</si>
  <si>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</si>
  <si>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</si>
  <si>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</si>
  <si>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</si>
  <si>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</si>
  <si>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</si>
  <si>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</si>
  <si>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</si>
  <si>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</si>
  <si>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</si>
  <si>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</si>
  <si>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</si>
  <si>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</si>
  <si>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</si>
  <si>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</si>
  <si>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</si>
  <si>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</si>
  <si>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</si>
  <si>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</si>
  <si>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</si>
  <si>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</si>
  <si>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</si>
  <si>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</si>
  <si>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</si>
  <si>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</si>
  <si>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</si>
  <si>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</si>
  <si>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</si>
  <si>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</si>
  <si>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</si>
  <si>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</si>
  <si>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</si>
  <si>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</si>
  <si>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</si>
  <si>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</si>
  <si>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</si>
  <si>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</si>
  <si>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</si>
  <si>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</si>
  <si>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</si>
  <si>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</si>
  <si>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</si>
  <si>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</si>
  <si>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</si>
  <si>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</si>
  <si>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</si>
  <si>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</si>
  <si>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</si>
  <si>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</si>
  <si>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</si>
  <si>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</si>
  <si>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</si>
  <si>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</si>
  <si>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</si>
  <si>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</si>
  <si>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</si>
  <si>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</si>
  <si>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</si>
  <si>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</si>
  <si>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</si>
  <si>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</si>
  <si>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</si>
  <si>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</si>
  <si>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</si>
  <si>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</si>
  <si>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</si>
  <si>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</si>
  <si>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</si>
  <si>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</si>
  <si>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</si>
  <si>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</si>
  <si>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</si>
  <si>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</si>
  <si>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</si>
  <si>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</si>
  <si>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</si>
  <si>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</si>
  <si>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</si>
  <si>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</si>
  <si>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</si>
  <si>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</si>
  <si>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</si>
  <si>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</si>
  <si>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</si>
  <si>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</si>
  <si>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</si>
  <si>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</si>
  <si>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</si>
  <si>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</si>
  <si>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</si>
  <si>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</si>
  <si>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</si>
  <si>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</si>
  <si>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</si>
  <si>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</si>
  <si>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</si>
  <si>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</si>
  <si>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</si>
  <si>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</si>
  <si>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</si>
  <si>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</si>
  <si>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</si>
  <si>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</si>
  <si>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</si>
  <si>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</si>
  <si>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</si>
  <si>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</si>
  <si>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</si>
  <si>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</si>
  <si>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</si>
  <si>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</si>
  <si>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</si>
  <si>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</si>
  <si>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</si>
  <si>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</si>
  <si>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</si>
  <si>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</si>
  <si>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</si>
  <si>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</si>
  <si>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</si>
  <si>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</si>
  <si>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</si>
  <si>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</si>
  <si>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</si>
  <si>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</si>
  <si>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</si>
  <si>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</si>
  <si>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</si>
  <si>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</si>
  <si>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</si>
  <si>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</si>
  <si>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</si>
  <si>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</si>
  <si>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</si>
  <si>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</si>
  <si>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</si>
  <si>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</si>
  <si>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</si>
  <si>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</si>
  <si>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</si>
  <si>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</si>
  <si>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</si>
  <si>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</si>
  <si>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</si>
  <si>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</si>
  <si>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</si>
  <si>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</si>
  <si>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</si>
  <si>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</si>
  <si>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</si>
  <si>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</si>
  <si>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</si>
  <si>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</si>
  <si>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</si>
  <si>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</si>
  <si>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</si>
  <si>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</si>
  <si>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</si>
  <si>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</si>
  <si>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</si>
  <si>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</si>
  <si>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</si>
  <si>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</si>
  <si>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</si>
  <si>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</si>
  <si>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</si>
  <si>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</si>
  <si>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</si>
  <si>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</si>
  <si>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</si>
  <si>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</si>
  <si>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</si>
  <si>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</si>
  <si>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</si>
  <si>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</si>
  <si>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</si>
  <si>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</si>
  <si>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</si>
  <si>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</si>
  <si>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</si>
  <si>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</si>
  <si>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</si>
  <si>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</si>
  <si>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</si>
  <si>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</si>
  <si>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</si>
  <si>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</si>
  <si>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</si>
  <si>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</si>
  <si>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</si>
  <si>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</si>
  <si>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</si>
  <si>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</si>
  <si>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</si>
  <si>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</si>
  <si>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</si>
  <si>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</si>
  <si>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</si>
  <si>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</si>
  <si>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</si>
  <si>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</si>
  <si>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</si>
  <si>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</si>
  <si>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</si>
  <si>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</si>
  <si>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</si>
  <si>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</si>
  <si>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</si>
  <si>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</si>
  <si>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</si>
  <si>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</si>
  <si>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</si>
  <si>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</si>
  <si>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</si>
  <si>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</si>
  <si>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</si>
  <si>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</si>
  <si>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</si>
  <si>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</si>
  <si>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</si>
  <si>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</si>
  <si>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</si>
  <si>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</si>
  <si>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</si>
  <si>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</si>
  <si>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</si>
  <si>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</si>
  <si>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</si>
  <si>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</si>
  <si>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</si>
  <si>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</si>
  <si>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</si>
  <si>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</si>
  <si>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</si>
  <si>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</si>
  <si>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</si>
  <si>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</si>
  <si>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</si>
  <si>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</si>
  <si>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</si>
  <si>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</si>
  <si>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</si>
  <si>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</si>
  <si>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</si>
  <si>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</si>
  <si>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</si>
  <si>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</si>
  <si>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</si>
  <si>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</si>
  <si>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</si>
  <si>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</si>
  <si>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</si>
  <si>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</si>
  <si>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</si>
  <si>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</si>
  <si>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</si>
  <si>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</si>
  <si>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</si>
  <si>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</si>
  <si>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</si>
  <si>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</si>
  <si>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</si>
  <si>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</si>
  <si>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</si>
  <si>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</si>
  <si>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</si>
  <si>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</si>
  <si>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</si>
  <si>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</si>
  <si>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</si>
  <si>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</si>
  <si>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</si>
  <si>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</si>
  <si>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</si>
  <si>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</si>
  <si>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</si>
  <si>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</si>
  <si>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</si>
  <si>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</si>
  <si>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</si>
  <si>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</si>
  <si>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</si>
  <si>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</si>
  <si>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</si>
  <si>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</si>
  <si>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</si>
  <si>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</si>
  <si>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</si>
  <si>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</si>
  <si>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</si>
  <si>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</si>
  <si>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</si>
  <si>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</si>
  <si>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</si>
  <si>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</si>
  <si>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</si>
  <si>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</si>
  <si>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</si>
  <si>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</si>
  <si>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</si>
  <si>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</si>
  <si>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</si>
  <si>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</si>
  <si>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</si>
  <si>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</si>
  <si>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</si>
  <si>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</si>
  <si>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</si>
  <si>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</si>
  <si>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</si>
  <si>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</si>
  <si>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</si>
  <si>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</si>
  <si>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</si>
  <si>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</si>
  <si>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</si>
  <si>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</si>
  <si>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</si>
  <si>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</si>
  <si>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</si>
  <si>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</si>
  <si>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</si>
  <si>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</si>
  <si>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</si>
  <si>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</si>
  <si>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</si>
  <si>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</si>
  <si>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</si>
  <si>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</si>
  <si>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</si>
  <si>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</si>
  <si>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</si>
  <si>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</si>
  <si>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</si>
  <si>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</si>
  <si>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</si>
  <si>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</si>
  <si>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</si>
  <si>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</si>
  <si>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</si>
  <si>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</si>
  <si>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</si>
  <si>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</si>
  <si>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</si>
  <si>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</si>
  <si>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</si>
  <si>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</si>
  <si>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</si>
  <si>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</si>
  <si>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</si>
  <si>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</si>
  <si>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</si>
  <si>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</si>
  <si>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</si>
  <si>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</si>
  <si>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</si>
  <si>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</si>
  <si>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</si>
  <si>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</si>
  <si>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</si>
  <si>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</si>
  <si>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</si>
  <si>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</si>
  <si>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</si>
  <si>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</si>
  <si>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</si>
  <si>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</si>
  <si>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</si>
  <si>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</si>
  <si>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</si>
  <si>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</si>
  <si>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</si>
  <si>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</si>
  <si>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</si>
  <si>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</si>
  <si>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</si>
  <si>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</si>
  <si>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</si>
  <si>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</si>
  <si>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</si>
  <si>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</si>
  <si>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</si>
  <si>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</si>
  <si>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</si>
  <si>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</si>
  <si>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</si>
  <si>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</si>
  <si>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</si>
  <si>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</si>
  <si>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</si>
  <si>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</si>
  <si>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</si>
  <si>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</si>
  <si>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</si>
  <si>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</si>
  <si>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</si>
  <si>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</si>
  <si>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</si>
  <si>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</si>
  <si>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</si>
  <si>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</si>
  <si>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</si>
  <si>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</si>
  <si>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</si>
  <si>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</si>
  <si>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</si>
  <si>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</si>
  <si>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</si>
  <si>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</si>
  <si>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</si>
  <si>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</si>
  <si>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</si>
  <si>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</si>
  <si>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</si>
  <si>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</si>
  <si>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</si>
  <si>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</si>
  <si>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</si>
  <si>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</si>
  <si>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</si>
  <si>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</si>
  <si>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</si>
  <si>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</si>
  <si>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</si>
  <si>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</si>
  <si>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</si>
  <si>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</si>
  <si>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</si>
  <si>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</si>
  <si>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</si>
  <si>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</si>
  <si>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</si>
  <si>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</si>
  <si>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</si>
  <si>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</si>
  <si>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</si>
  <si>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</si>
  <si>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</si>
  <si>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</si>
  <si>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</si>
  <si>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</si>
  <si>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</si>
  <si>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</si>
  <si>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</si>
  <si>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</si>
  <si>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</si>
  <si>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</si>
  <si>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</si>
  <si>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</si>
  <si>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</si>
  <si>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</si>
  <si>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</si>
  <si>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</si>
  <si>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</si>
  <si>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</si>
  <si>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</si>
  <si>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</si>
  <si>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</si>
  <si>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</si>
  <si>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</si>
  <si>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</si>
  <si>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</si>
  <si>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</si>
  <si>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</si>
  <si>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</si>
  <si>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</si>
  <si>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</si>
  <si>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</si>
  <si>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</si>
  <si>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</si>
  <si>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</si>
  <si>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</si>
  <si>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</si>
  <si>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</si>
  <si>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</si>
  <si>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</si>
  <si>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</si>
  <si>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</si>
  <si>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</si>
  <si>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</si>
  <si>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</si>
  <si>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</si>
  <si>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</si>
  <si>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</si>
  <si>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</si>
  <si>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</si>
  <si>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</si>
  <si>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</si>
  <si>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</si>
  <si>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</si>
  <si>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</si>
  <si>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</si>
  <si>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</si>
  <si>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</si>
  <si>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</si>
  <si>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</si>
  <si>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</si>
  <si>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</si>
  <si>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</si>
  <si>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</si>
  <si>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</si>
  <si>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</si>
  <si>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</si>
  <si>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</si>
  <si>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</si>
  <si>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</si>
  <si>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</si>
  <si>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</si>
  <si>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</si>
  <si>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</si>
  <si>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</si>
  <si>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</si>
  <si>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</si>
  <si>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</si>
  <si>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</si>
  <si>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</si>
  <si>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</si>
  <si>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</si>
  <si>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</si>
  <si>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</si>
  <si>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</si>
  <si>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</si>
  <si>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</si>
  <si>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</si>
  <si>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</si>
  <si>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</si>
  <si>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</si>
  <si>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</si>
  <si>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</si>
  <si>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</si>
  <si>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</si>
  <si>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</si>
  <si>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</si>
  <si>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</si>
  <si>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</si>
  <si>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</si>
  <si>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</si>
  <si>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</si>
  <si>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</si>
  <si>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</si>
  <si>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</si>
  <si>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</si>
  <si>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</si>
  <si>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</si>
  <si>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</si>
  <si>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</si>
  <si>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</si>
  <si>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</si>
  <si>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</si>
  <si>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</si>
  <si>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</si>
  <si>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</si>
  <si>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</si>
  <si>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</si>
  <si>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</si>
  <si>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</si>
  <si>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</si>
  <si>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</si>
  <si>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</si>
  <si>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</si>
  <si>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</si>
  <si>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</si>
  <si>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</si>
  <si>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</si>
  <si>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</si>
  <si>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</si>
  <si>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</si>
  <si>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</si>
  <si>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</si>
  <si>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</si>
  <si>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</si>
  <si>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</si>
  <si>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</si>
  <si>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</si>
  <si>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</si>
  <si>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</si>
  <si>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</si>
  <si>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</si>
  <si>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</si>
  <si>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</si>
  <si>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</si>
  <si>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</si>
  <si>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</si>
  <si>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</si>
  <si>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</si>
  <si>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</si>
  <si>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</si>
  <si>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</si>
  <si>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</si>
  <si>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</si>
  <si>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</si>
  <si>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</si>
  <si>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</si>
  <si>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</si>
  <si>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</si>
  <si>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</si>
  <si>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</si>
  <si>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</si>
  <si>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</si>
  <si>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</si>
  <si>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</si>
  <si>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</si>
  <si>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</si>
  <si>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</si>
  <si>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</si>
  <si>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</si>
  <si>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</si>
  <si>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</si>
  <si>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</si>
  <si>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</si>
  <si>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</si>
  <si>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</si>
  <si>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</si>
  <si>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</si>
  <si>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</si>
  <si>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</si>
  <si>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</si>
  <si>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</si>
  <si>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</si>
  <si>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</si>
  <si>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</si>
  <si>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</si>
  <si>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</si>
  <si>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</si>
  <si>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</si>
  <si>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</si>
  <si>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</si>
  <si>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</si>
  <si>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</si>
  <si>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</si>
  <si>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</si>
  <si>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</si>
  <si>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</si>
  <si>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</si>
  <si>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</si>
  <si>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</si>
  <si>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</si>
  <si>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</si>
  <si>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</si>
  <si>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</si>
  <si>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</si>
  <si>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</si>
  <si>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</si>
  <si>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</si>
  <si>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</si>
  <si>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</si>
  <si>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</si>
  <si>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</si>
  <si>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</si>
  <si>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</si>
  <si>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</si>
  <si>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</si>
  <si>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</si>
  <si>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</si>
  <si>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</si>
  <si>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</si>
  <si>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</si>
  <si>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</si>
  <si>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</si>
  <si>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</si>
  <si>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</si>
  <si>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</si>
  <si>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</si>
  <si>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</si>
  <si>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</si>
  <si>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</si>
  <si>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</si>
  <si>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</si>
  <si>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</si>
  <si>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</si>
  <si>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</si>
  <si>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</si>
  <si>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</si>
  <si>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</si>
  <si>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</si>
  <si>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</si>
  <si>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</si>
  <si>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</si>
  <si>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</si>
  <si>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</si>
  <si>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</si>
  <si>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</si>
  <si>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</si>
  <si>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</si>
  <si>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</si>
  <si>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</si>
  <si>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</si>
  <si>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</si>
  <si>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</si>
  <si>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</si>
  <si>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</si>
  <si>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</si>
  <si>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</si>
  <si>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</si>
  <si>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</si>
  <si>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</si>
  <si>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</si>
  <si>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</si>
  <si>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</si>
  <si>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</si>
  <si>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</si>
  <si>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</si>
  <si>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</si>
  <si>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</si>
  <si>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</si>
  <si>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</si>
  <si>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</si>
  <si>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</si>
  <si>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</si>
  <si>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</si>
  <si>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</si>
  <si>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</si>
  <si>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</si>
  <si>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</si>
  <si>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</si>
  <si>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</si>
  <si>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</si>
  <si>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</si>
  <si>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</si>
  <si>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</si>
  <si>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</si>
  <si>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</si>
  <si>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</si>
  <si>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</si>
  <si>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</si>
  <si>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</si>
  <si>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</si>
  <si>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</si>
  <si>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</si>
  <si>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</si>
  <si>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</si>
  <si>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</si>
  <si>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</si>
  <si>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</si>
  <si>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</si>
  <si>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</si>
  <si>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</si>
  <si>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</si>
  <si>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</si>
  <si>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</si>
  <si>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</si>
  <si>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</si>
  <si>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</si>
  <si>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</si>
  <si>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</si>
  <si>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</si>
  <si>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</si>
  <si>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</si>
  <si>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</si>
  <si>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</si>
  <si>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</si>
  <si>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</si>
  <si>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</si>
  <si>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</si>
  <si>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</si>
  <si>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</si>
  <si>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</si>
  <si>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</si>
  <si>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</si>
  <si>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</si>
  <si>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</si>
  <si>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</si>
  <si>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</si>
  <si>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</si>
  <si>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</si>
  <si>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</si>
  <si>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</si>
  <si>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</si>
  <si>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</si>
  <si>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</si>
  <si>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</si>
  <si>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</si>
  <si>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</si>
  <si>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</si>
  <si>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</si>
  <si>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</si>
  <si>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</si>
  <si>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</si>
  <si>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</si>
  <si>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</si>
  <si>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</si>
  <si>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</si>
  <si>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</si>
  <si>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</si>
  <si>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</si>
  <si>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</si>
  <si>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</si>
  <si>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</si>
  <si>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</si>
  <si>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</si>
  <si>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</si>
  <si>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</si>
  <si>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</si>
  <si>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</si>
  <si>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</si>
  <si>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</si>
  <si>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</si>
  <si>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</si>
  <si>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</si>
  <si>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</si>
  <si>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</si>
  <si>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</si>
  <si>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</si>
  <si>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</si>
  <si>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</si>
  <si>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</si>
  <si>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</si>
  <si>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</si>
  <si>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</si>
  <si>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</si>
  <si>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</si>
  <si>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</si>
  <si>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</si>
  <si>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</si>
  <si>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</si>
  <si>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</si>
  <si>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</si>
  <si>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</si>
  <si>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</si>
  <si>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</si>
  <si>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</si>
  <si>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</si>
  <si>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</si>
  <si>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</si>
  <si>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</si>
  <si>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</si>
  <si>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</si>
  <si>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</si>
  <si>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</si>
  <si>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</si>
  <si>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</si>
  <si>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</si>
  <si>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</si>
  <si>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</si>
  <si>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</si>
  <si>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</si>
  <si>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</si>
  <si>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</si>
  <si>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</si>
  <si>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</si>
  <si>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</si>
  <si>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</si>
  <si>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</si>
  <si>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</si>
  <si>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</si>
  <si>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</si>
  <si>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</si>
  <si>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</si>
  <si>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</si>
  <si>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</si>
  <si>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</si>
  <si>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</si>
  <si>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</si>
  <si>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</si>
  <si>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</si>
  <si>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</si>
  <si>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</si>
  <si>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</si>
  <si>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</si>
  <si>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</si>
  <si>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</si>
  <si>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</si>
  <si>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</si>
  <si>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</si>
  <si>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</si>
  <si>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</si>
  <si>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</si>
  <si>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</si>
  <si>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</si>
  <si>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</si>
  <si>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</si>
  <si>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</si>
  <si>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</si>
  <si>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</si>
  <si>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</si>
  <si>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</si>
  <si>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</si>
  <si>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</si>
  <si>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</si>
  <si>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</si>
  <si>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</si>
  <si>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</si>
  <si>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</si>
  <si>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</si>
  <si>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</si>
  <si>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</si>
  <si>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</si>
  <si>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</si>
  <si>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</si>
  <si>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</si>
  <si>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</si>
  <si>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</si>
  <si>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</si>
  <si>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</si>
  <si>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</si>
  <si>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</si>
  <si>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</si>
  <si>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</si>
  <si>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</si>
  <si>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</si>
  <si>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</si>
  <si>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</si>
  <si>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</si>
  <si>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</si>
  <si>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</si>
  <si>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</si>
  <si>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</si>
  <si>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</si>
  <si>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</si>
  <si>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</si>
  <si>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</si>
  <si>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</si>
  <si>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</si>
  <si>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</si>
  <si>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</si>
  <si>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</si>
  <si>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</si>
  <si>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</si>
  <si>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</si>
  <si>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</si>
  <si>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</si>
  <si>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</si>
  <si>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</si>
  <si>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</si>
  <si>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</si>
  <si>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</si>
  <si>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</si>
  <si>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</si>
  <si>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</si>
  <si>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</si>
  <si>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</si>
  <si>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</si>
  <si>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</si>
  <si>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</si>
  <si>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</si>
  <si>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</si>
  <si>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</si>
  <si>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</si>
  <si>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</si>
  <si>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</si>
  <si>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</si>
  <si>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</si>
  <si>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</si>
  <si>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</si>
  <si>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</si>
  <si>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</si>
  <si>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</si>
  <si>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</si>
  <si>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</si>
  <si>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</si>
  <si>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</si>
  <si>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</si>
  <si>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</si>
  <si>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</si>
  <si>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</si>
  <si>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</si>
  <si>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</si>
  <si>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</si>
  <si>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</si>
  <si>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</si>
  <si>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</si>
  <si>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</si>
  <si>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</si>
  <si>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</si>
  <si>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</si>
  <si>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</si>
  <si>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</si>
  <si>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</si>
  <si>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</si>
  <si>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</si>
  <si>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</si>
  <si>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</si>
  <si>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</si>
  <si>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</si>
  <si>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</si>
  <si>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</si>
  <si>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</si>
  <si>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</si>
  <si>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</si>
  <si>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</si>
  <si>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</si>
  <si>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</si>
  <si>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</si>
  <si>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</si>
  <si>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</si>
  <si>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</si>
  <si>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</si>
  <si>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</si>
  <si>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</si>
  <si>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</si>
  <si>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</si>
  <si>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</si>
  <si>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</si>
  <si>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</si>
  <si>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</si>
  <si>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</si>
  <si>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</si>
  <si>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</si>
  <si>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</si>
  <si>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</si>
  <si>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</si>
  <si>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</si>
  <si>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</si>
  <si>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</si>
  <si>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</si>
  <si>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</si>
  <si>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</si>
  <si>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</si>
  <si>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</si>
  <si>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</si>
  <si>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</si>
  <si>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</si>
  <si>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</si>
  <si>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</si>
  <si>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</si>
  <si>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</si>
  <si>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</si>
  <si>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</si>
  <si>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</si>
  <si>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</si>
  <si>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</si>
  <si>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</si>
  <si>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</si>
  <si>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</si>
  <si>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</si>
  <si>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</si>
  <si>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</si>
  <si>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</si>
  <si>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</si>
  <si>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</si>
  <si>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</si>
  <si>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</si>
  <si>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</si>
  <si>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</si>
  <si>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</si>
  <si>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</si>
  <si>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</si>
  <si>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</si>
  <si>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</si>
  <si>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</si>
  <si>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</si>
  <si>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</si>
  <si>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</si>
  <si>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</si>
  <si>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</si>
  <si>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</si>
  <si>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</si>
  <si>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</si>
  <si>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</si>
  <si>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</si>
  <si>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</si>
  <si>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</si>
  <si>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</si>
  <si>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</si>
  <si>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</si>
  <si>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</si>
  <si>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</si>
  <si>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</si>
  <si>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</si>
  <si>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</si>
  <si>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</si>
  <si>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</si>
  <si>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</si>
  <si>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</si>
  <si>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</si>
  <si>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</si>
  <si>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</si>
  <si>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</si>
  <si>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</si>
  <si>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</si>
  <si>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</si>
  <si>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</si>
  <si>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</si>
  <si>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</si>
  <si>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</si>
  <si>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</si>
  <si>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</si>
  <si>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</si>
  <si>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</si>
  <si>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</si>
  <si>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</si>
  <si>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</si>
  <si>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</si>
  <si>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</si>
  <si>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</si>
  <si>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</si>
  <si>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</si>
  <si>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</si>
  <si>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</si>
  <si>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</si>
  <si>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</si>
  <si>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</si>
  <si>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</si>
  <si>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</si>
  <si>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</si>
  <si>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</si>
  <si>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</si>
  <si>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</si>
  <si>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</si>
  <si>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</si>
  <si>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</si>
  <si>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</si>
  <si>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</si>
  <si>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</si>
  <si>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</si>
  <si>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</si>
  <si>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</si>
  <si>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</si>
  <si>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</si>
  <si>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</si>
  <si>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</si>
  <si>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</si>
  <si>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</si>
  <si>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</si>
  <si>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</si>
  <si>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</si>
  <si>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</si>
  <si>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</si>
  <si>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</si>
  <si>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</si>
  <si>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</si>
  <si>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</si>
  <si>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</si>
  <si>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</si>
  <si>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</si>
  <si>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</si>
  <si>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</si>
  <si>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</si>
  <si>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</si>
  <si>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</si>
  <si>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</si>
  <si>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</si>
  <si>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</si>
  <si>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</si>
  <si>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</si>
  <si>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</si>
  <si>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</si>
  <si>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</si>
  <si>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</si>
  <si>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</si>
  <si>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</si>
  <si>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</si>
  <si>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</si>
  <si>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</si>
  <si>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</si>
  <si>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</si>
  <si>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</si>
  <si>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</si>
  <si>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</si>
  <si>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</si>
  <si>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</si>
  <si>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</si>
  <si>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</si>
  <si>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</si>
  <si>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</si>
  <si>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</si>
  <si>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</si>
  <si>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</si>
  <si>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</si>
  <si>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</si>
  <si>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</si>
  <si>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</si>
  <si>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</si>
  <si>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</si>
  <si>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</si>
  <si>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</si>
  <si>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</si>
  <si>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</si>
  <si>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</si>
  <si>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</si>
  <si>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</si>
  <si>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</si>
  <si>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</si>
  <si>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</si>
  <si>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</si>
  <si>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</si>
  <si>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</si>
  <si>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</si>
  <si>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</si>
  <si>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</si>
  <si>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</si>
  <si>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</si>
  <si>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</si>
  <si>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</si>
  <si>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</si>
  <si>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</si>
  <si>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</si>
  <si>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</si>
  <si>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</si>
  <si>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</si>
  <si>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</si>
  <si>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</si>
  <si>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</si>
  <si>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</si>
  <si>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</si>
  <si>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</si>
  <si>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</si>
  <si>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</si>
  <si>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</si>
  <si>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</si>
  <si>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</si>
  <si>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</si>
  <si>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</si>
  <si>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</si>
  <si>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</si>
  <si>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</si>
  <si>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</si>
  <si>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</si>
  <si>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</si>
  <si>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</si>
  <si>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</si>
  <si>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</si>
  <si>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</si>
  <si>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</si>
  <si>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</si>
  <si>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</si>
  <si>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</si>
  <si>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</si>
  <si>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</si>
  <si>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</si>
  <si>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</si>
  <si>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</si>
  <si>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</si>
  <si>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</si>
  <si>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</si>
  <si>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</si>
  <si>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</si>
  <si>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</si>
  <si>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</si>
  <si>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</si>
  <si>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</si>
  <si>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</si>
  <si>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</si>
  <si>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</si>
  <si>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</si>
  <si>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</si>
  <si>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</si>
  <si>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</si>
  <si>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</si>
  <si>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</si>
  <si>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</si>
  <si>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</si>
  <si>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</si>
  <si>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</si>
  <si>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</si>
  <si>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</si>
  <si>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</si>
  <si>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</si>
  <si>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</si>
  <si>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</si>
  <si>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</si>
  <si>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</si>
  <si>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</si>
  <si>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</si>
  <si>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</si>
  <si>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</si>
  <si>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</si>
  <si>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</si>
  <si>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</si>
  <si>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</si>
  <si>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</si>
  <si>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</si>
  <si>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</si>
  <si>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</si>
  <si>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</si>
  <si>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</si>
  <si>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</si>
  <si>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</si>
  <si>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</si>
  <si>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</si>
  <si>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</si>
  <si>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</si>
  <si>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</si>
  <si>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</si>
  <si>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</si>
  <si>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</si>
  <si>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</si>
  <si>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</si>
  <si>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</si>
  <si>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</si>
  <si>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</si>
  <si>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</si>
  <si>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</si>
  <si>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</si>
  <si>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</si>
  <si>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</si>
  <si>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</si>
  <si>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</si>
  <si>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</si>
  <si>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</si>
  <si>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</si>
  <si>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</si>
  <si>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</si>
  <si>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</si>
  <si>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</si>
  <si>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</si>
  <si>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</si>
  <si>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</si>
  <si>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</si>
  <si>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</si>
  <si>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</si>
  <si>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</si>
  <si>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</si>
  <si>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</si>
  <si>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</si>
  <si>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</si>
  <si>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</si>
  <si>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</si>
  <si>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</si>
  <si>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</si>
  <si>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</si>
  <si>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</si>
  <si>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</si>
  <si>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</si>
  <si>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</si>
  <si>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</si>
  <si>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</si>
  <si>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</si>
  <si>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</si>
  <si>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</si>
  <si>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</si>
  <si>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</si>
  <si>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</si>
  <si>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</si>
  <si>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</si>
  <si>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</si>
  <si>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</si>
  <si>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</si>
  <si>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</si>
  <si>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</si>
  <si>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</si>
  <si>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</si>
  <si>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</si>
  <si>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</si>
  <si>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</si>
  <si>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</si>
  <si>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</si>
  <si>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</si>
  <si>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</si>
  <si>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</si>
  <si>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</si>
  <si>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</si>
  <si>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</si>
  <si>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</si>
  <si>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</si>
  <si>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</si>
  <si>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</si>
  <si>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</si>
  <si>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</si>
  <si>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</si>
  <si>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</si>
  <si>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</si>
  <si>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</si>
  <si>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</si>
  <si>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</si>
  <si>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</si>
  <si>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</si>
  <si>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</si>
  <si>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</si>
  <si>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</si>
  <si>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</si>
  <si>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</si>
  <si>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</si>
  <si>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</si>
  <si>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</si>
  <si>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</si>
  <si>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</si>
  <si>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</si>
  <si>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</si>
  <si>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</si>
  <si>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</si>
  <si>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</si>
  <si>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</si>
  <si>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</si>
  <si>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</si>
  <si>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</si>
  <si>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</si>
  <si>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</si>
  <si>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</si>
  <si>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</si>
  <si>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</si>
  <si>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</si>
  <si>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</si>
  <si>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</si>
  <si>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</si>
  <si>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</si>
  <si>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</si>
  <si>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</si>
  <si>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</si>
  <si>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</si>
  <si>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</si>
  <si>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</si>
  <si>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</si>
  <si>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</si>
  <si>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</si>
  <si>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</si>
  <si>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</si>
  <si>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</si>
  <si>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</si>
  <si>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</si>
  <si>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</si>
  <si>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</si>
  <si>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</si>
  <si>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</si>
  <si>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</si>
  <si>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</si>
  <si>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</si>
  <si>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</si>
  <si>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</si>
  <si>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</si>
  <si>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</si>
  <si>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</si>
  <si>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</si>
  <si>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</si>
  <si>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</si>
  <si>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</si>
  <si>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</si>
  <si>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</si>
  <si>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</si>
  <si>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</si>
  <si>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</si>
  <si>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</si>
  <si>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</si>
  <si>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</si>
  <si>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</si>
  <si>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</si>
  <si>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</si>
  <si>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</si>
  <si>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</si>
  <si>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</si>
  <si>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</si>
  <si>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</si>
  <si>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</si>
  <si>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</si>
  <si>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</si>
  <si>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</si>
  <si>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</si>
  <si>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</si>
  <si>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</si>
  <si>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</si>
  <si>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</si>
  <si>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</si>
  <si>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</si>
  <si>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</si>
  <si>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</si>
  <si>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</si>
  <si>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</si>
  <si>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</si>
  <si>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</si>
  <si>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</si>
  <si>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</si>
  <si>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</si>
  <si>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</si>
  <si>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</si>
  <si>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</si>
  <si>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</si>
  <si>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</si>
  <si>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</si>
  <si>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</si>
  <si>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</si>
  <si>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</si>
  <si>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</si>
  <si>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</si>
  <si>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</si>
  <si>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</si>
  <si>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</si>
  <si>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</si>
  <si>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</si>
  <si>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</si>
  <si>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</si>
  <si>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</si>
  <si>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</si>
  <si>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</si>
  <si>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</si>
  <si>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</si>
  <si>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</si>
  <si>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</si>
  <si>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</si>
  <si>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</si>
  <si>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</si>
  <si>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</si>
  <si>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</si>
  <si>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</si>
  <si>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</si>
  <si>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</si>
  <si>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</si>
  <si>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</si>
  <si>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</si>
  <si>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</si>
  <si>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</si>
  <si>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</si>
  <si>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</si>
  <si>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</si>
  <si>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</si>
  <si>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</si>
  <si>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</si>
  <si>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</si>
  <si>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</si>
  <si>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</si>
  <si>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</si>
  <si>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</si>
  <si>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</si>
  <si>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</si>
  <si>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</si>
  <si>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</si>
  <si>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</si>
  <si>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</si>
  <si>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</si>
  <si>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</si>
  <si>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</si>
  <si>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</si>
  <si>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</si>
  <si>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</si>
  <si>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</si>
  <si>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</si>
  <si>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</si>
  <si>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</si>
  <si>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</si>
  <si>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</si>
  <si>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</si>
  <si>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</si>
  <si>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</si>
  <si>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</si>
  <si>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</si>
  <si>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</si>
  <si>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</si>
  <si>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</si>
  <si>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</si>
  <si>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</si>
  <si>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</si>
  <si>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</si>
  <si>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</si>
  <si>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</si>
  <si>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</si>
  <si>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</si>
  <si>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</si>
  <si>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</si>
  <si>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</si>
  <si>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</si>
  <si>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</si>
  <si>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</si>
  <si>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</si>
  <si>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</si>
  <si>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</si>
  <si>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</si>
  <si>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</si>
  <si>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</si>
  <si>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</si>
  <si>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</si>
  <si>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</si>
  <si>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</si>
  <si>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</si>
  <si>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</si>
  <si>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</si>
  <si>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</si>
  <si>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</si>
  <si>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</si>
  <si>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</si>
  <si>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</si>
  <si>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</si>
  <si>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</si>
  <si>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</si>
  <si>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</si>
  <si>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</si>
  <si>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</si>
  <si>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</si>
  <si>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</si>
  <si>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</si>
  <si>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</si>
  <si>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</si>
  <si>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</si>
  <si>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</si>
  <si>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</si>
  <si>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</si>
  <si>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</si>
  <si>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</si>
  <si>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</si>
  <si>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</si>
  <si>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</si>
  <si>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</si>
  <si>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</si>
  <si>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</si>
  <si>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</si>
  <si>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</si>
  <si>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</si>
  <si>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</si>
  <si>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</si>
  <si>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</si>
  <si>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</si>
  <si>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</si>
  <si>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</si>
  <si>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</si>
  <si>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</si>
  <si>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</si>
  <si>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</si>
  <si>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</si>
  <si>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</si>
  <si>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</si>
  <si>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</si>
  <si>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</si>
  <si>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</si>
  <si>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</si>
  <si>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</si>
  <si>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</si>
  <si>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</si>
  <si>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</si>
  <si>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</si>
  <si>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</si>
  <si>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</si>
  <si>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</si>
  <si>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</si>
  <si>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</si>
  <si>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</si>
  <si>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</si>
  <si>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</si>
  <si>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</si>
  <si>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</si>
  <si>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</si>
  <si>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</si>
  <si>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</si>
  <si>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</si>
  <si>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</si>
  <si>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</si>
  <si>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</si>
  <si>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</si>
  <si>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</si>
  <si>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</si>
  <si>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</si>
  <si>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</si>
  <si>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</si>
  <si>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</si>
  <si>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</si>
  <si>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</si>
  <si>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</si>
  <si>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</si>
  <si>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</si>
  <si>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</si>
  <si>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</si>
  <si>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</si>
  <si>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</si>
  <si>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</si>
  <si>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</si>
  <si>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</si>
  <si>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</si>
  <si>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</si>
  <si>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</si>
  <si>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</si>
  <si>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</si>
  <si>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</si>
  <si>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</si>
  <si>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</si>
  <si>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</si>
  <si>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</si>
  <si>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</si>
  <si>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</si>
  <si>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</si>
  <si>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</si>
  <si>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</si>
  <si>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</si>
  <si>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</si>
  <si>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</si>
  <si>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</si>
  <si>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</si>
  <si>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</si>
  <si>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</si>
  <si>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</si>
  <si>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</si>
  <si>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</si>
  <si>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</si>
  <si>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</si>
  <si>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</si>
  <si>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</si>
  <si>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</si>
  <si>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</si>
  <si>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</si>
  <si>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</si>
  <si>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</si>
  <si>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</si>
  <si>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</si>
  <si>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</si>
  <si>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</si>
  <si>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</si>
  <si>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</si>
  <si>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</si>
  <si>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</si>
  <si>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</si>
  <si>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</si>
  <si>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</si>
  <si>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</si>
  <si>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</si>
  <si>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</si>
  <si>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</si>
  <si>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</si>
  <si>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</si>
  <si>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</si>
  <si>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</si>
  <si>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</si>
  <si>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</si>
  <si>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</si>
  <si>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</si>
  <si>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</si>
  <si>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</si>
  <si>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</si>
  <si>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</si>
  <si>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</si>
  <si>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</si>
  <si>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</si>
  <si>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</si>
  <si>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</si>
  <si>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</si>
  <si>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</si>
  <si>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</si>
  <si>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</si>
  <si>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</si>
  <si>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</si>
  <si>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</si>
  <si>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</si>
  <si>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</si>
  <si>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</si>
  <si>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</si>
  <si>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</si>
  <si>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</si>
  <si>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</si>
  <si>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</si>
  <si>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</si>
  <si>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</si>
  <si>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</si>
  <si>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</si>
  <si>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</si>
  <si>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</si>
  <si>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</si>
  <si>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</si>
  <si>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</si>
  <si>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</si>
  <si>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</si>
  <si>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</si>
  <si>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</si>
  <si>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</si>
  <si>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</si>
  <si>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</si>
  <si>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</si>
  <si>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</si>
  <si>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</si>
  <si>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</si>
  <si>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</si>
  <si>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</si>
  <si>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</si>
  <si>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</si>
  <si>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</si>
  <si>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</si>
  <si>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</si>
  <si>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</si>
  <si>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</si>
  <si>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</si>
  <si>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</si>
  <si>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</si>
  <si>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</si>
  <si>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</si>
  <si>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</si>
  <si>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</si>
  <si>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</si>
  <si>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</si>
  <si>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</si>
  <si>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</si>
  <si>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</si>
  <si>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</si>
  <si>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</si>
  <si>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</si>
  <si>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</si>
  <si>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</si>
  <si>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</si>
  <si>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</si>
  <si>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</si>
  <si>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</si>
  <si>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</si>
  <si>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</si>
  <si>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</si>
  <si>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</si>
  <si>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</si>
  <si>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</si>
  <si>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</si>
  <si>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</si>
  <si>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</si>
  <si>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</si>
  <si>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</si>
  <si>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</si>
  <si>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</si>
  <si>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</si>
  <si>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</si>
  <si>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</si>
  <si>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</si>
  <si>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</si>
  <si>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</si>
  <si>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</si>
  <si>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</si>
  <si>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</si>
  <si>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</si>
  <si>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</si>
  <si>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</si>
  <si>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</si>
  <si>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</si>
  <si>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</si>
  <si>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</si>
  <si>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</si>
  <si>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</si>
  <si>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</si>
  <si>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</si>
  <si>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</si>
  <si>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</si>
  <si>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</si>
  <si>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</si>
  <si>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</si>
  <si>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</si>
  <si>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</si>
  <si>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</si>
  <si>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</si>
  <si>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</si>
  <si>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</si>
  <si>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</si>
  <si>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</si>
  <si>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</si>
  <si>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</si>
  <si>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</si>
  <si>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</si>
  <si>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</si>
  <si>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</si>
  <si>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</si>
  <si>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</si>
  <si>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</si>
  <si>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</si>
  <si>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</si>
  <si>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</si>
  <si>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</si>
  <si>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</si>
  <si>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</si>
  <si>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</si>
  <si>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</si>
  <si>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</si>
  <si>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</si>
  <si>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</si>
  <si>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</si>
  <si>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</si>
  <si>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</si>
  <si>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</si>
  <si>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</si>
  <si>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</si>
  <si>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</si>
  <si>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</si>
  <si>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</si>
  <si>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</si>
  <si>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</si>
  <si>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</si>
  <si>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</si>
  <si>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</si>
  <si>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</si>
  <si>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</si>
  <si>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</si>
  <si>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</si>
  <si>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</si>
  <si>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</si>
  <si>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</si>
  <si>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</si>
  <si>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</si>
  <si>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</si>
  <si>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</si>
  <si>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</si>
  <si>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</si>
  <si>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</si>
  <si>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</si>
  <si>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</si>
  <si>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</si>
  <si>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</si>
  <si>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</si>
  <si>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</si>
  <si>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</si>
  <si>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</si>
  <si>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</si>
  <si>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</si>
  <si>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</si>
  <si>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</si>
  <si>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</si>
  <si>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</si>
  <si>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</si>
  <si>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</si>
  <si>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</si>
  <si>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</si>
  <si>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</si>
  <si>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</si>
  <si>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</si>
  <si>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</si>
  <si>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</si>
  <si>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</si>
  <si>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</si>
  <si>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</si>
  <si>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</si>
  <si>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</si>
  <si>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</si>
  <si>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</si>
  <si>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</si>
  <si>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</si>
  <si>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</si>
  <si>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</si>
  <si>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</si>
  <si>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</si>
  <si>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</si>
  <si>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</si>
  <si>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</si>
  <si>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</si>
  <si>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</si>
  <si>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</si>
  <si>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</si>
  <si>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</si>
  <si>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</si>
  <si>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</si>
  <si>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</si>
  <si>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</si>
  <si>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</si>
  <si>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</si>
  <si>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</si>
  <si>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</si>
  <si>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</si>
  <si>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</si>
  <si>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</si>
  <si>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</si>
  <si>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</si>
  <si>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</si>
  <si>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</si>
  <si>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</si>
  <si>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</si>
  <si>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</si>
  <si>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</si>
  <si>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</si>
  <si>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</si>
  <si>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</si>
  <si>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</si>
  <si>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</si>
  <si>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</si>
  <si>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</si>
  <si>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</si>
  <si>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</si>
  <si>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</si>
  <si>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</si>
  <si>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</si>
  <si>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</si>
  <si>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</si>
  <si>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</si>
  <si>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</si>
  <si>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</si>
  <si>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</si>
  <si>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</si>
  <si>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</si>
  <si>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</si>
  <si>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</si>
  <si>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</si>
  <si>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</si>
  <si>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</si>
  <si>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</si>
  <si>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</si>
  <si>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</si>
  <si>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</si>
  <si>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</si>
  <si>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</si>
  <si>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</si>
  <si>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</si>
  <si>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</si>
  <si>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</si>
  <si>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</si>
  <si>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</si>
  <si>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</si>
  <si>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</si>
  <si>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</si>
  <si>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</si>
  <si>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</si>
  <si>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</si>
  <si>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</si>
  <si>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</si>
  <si>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</si>
  <si>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</si>
  <si>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</si>
  <si>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</si>
  <si>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</si>
  <si>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</si>
  <si>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</si>
  <si>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</si>
  <si>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</si>
  <si>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</si>
  <si>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</si>
  <si>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</si>
  <si>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</si>
  <si>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</si>
  <si>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</si>
  <si>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</si>
  <si>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</si>
  <si>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</si>
  <si>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</si>
  <si>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</si>
  <si>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</si>
  <si>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</si>
  <si>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</si>
  <si>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</si>
  <si>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</si>
  <si>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</si>
  <si>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</si>
  <si>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</si>
  <si>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</si>
  <si>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</si>
  <si>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</si>
  <si>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</si>
  <si>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</si>
  <si>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</si>
  <si>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</si>
  <si>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</si>
  <si>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</si>
  <si>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</si>
  <si>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</si>
  <si>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</si>
  <si>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</si>
  <si>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</si>
  <si>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</si>
  <si>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</si>
  <si>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</si>
  <si>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</si>
  <si>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</si>
  <si>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</si>
  <si>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</si>
  <si>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</si>
  <si>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</si>
  <si>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</si>
  <si>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</si>
  <si>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</si>
  <si>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</si>
  <si>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</si>
  <si>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</si>
  <si>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</si>
  <si>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</si>
  <si>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</si>
  <si>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</si>
  <si>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</si>
  <si>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</si>
  <si>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</si>
  <si>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</si>
  <si>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</si>
  <si>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</si>
  <si>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</si>
  <si>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</si>
  <si>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</si>
  <si>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</si>
  <si>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</si>
  <si>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</si>
  <si>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</si>
  <si>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</si>
  <si>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</si>
  <si>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</si>
  <si>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</si>
  <si>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</si>
  <si>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</si>
  <si>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</si>
  <si>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</si>
  <si>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</si>
  <si>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</si>
  <si>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</si>
  <si>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</si>
  <si>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</si>
  <si>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</si>
  <si>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</si>
  <si>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</si>
  <si>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</si>
  <si>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</si>
  <si>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</si>
  <si>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</si>
  <si>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</si>
  <si>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</si>
  <si>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</si>
  <si>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</si>
  <si>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</si>
  <si>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</si>
  <si>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</si>
  <si>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</si>
  <si>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</si>
  <si>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</si>
  <si>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</si>
  <si>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</si>
  <si>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</si>
  <si>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</si>
  <si>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</si>
  <si>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</si>
  <si>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</si>
  <si>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</si>
  <si>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</si>
  <si>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</si>
  <si>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</si>
  <si>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</si>
  <si>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</si>
  <si>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</si>
  <si>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</si>
  <si>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</si>
  <si>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</si>
  <si>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</si>
  <si>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</si>
  <si>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</si>
  <si>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</si>
  <si>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</si>
  <si>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</si>
  <si>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</si>
  <si>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</si>
  <si>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</si>
  <si>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</si>
  <si>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</si>
  <si>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</si>
  <si>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</si>
  <si>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</si>
  <si>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</si>
  <si>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</si>
  <si>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</si>
  <si>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</si>
  <si>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</si>
  <si>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</si>
  <si>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</si>
  <si>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</si>
  <si>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</si>
  <si>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</si>
  <si>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</si>
  <si>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</si>
  <si>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</si>
  <si>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</si>
  <si>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</si>
  <si>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</si>
  <si>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</si>
  <si>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</si>
  <si>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</si>
  <si>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</si>
  <si>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</si>
  <si>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</si>
  <si>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</si>
  <si>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</si>
  <si>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</si>
  <si>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</si>
  <si>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</si>
  <si>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</si>
  <si>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</si>
  <si>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</si>
  <si>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</si>
  <si>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</si>
  <si>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</si>
  <si>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</si>
  <si>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</si>
  <si>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</si>
  <si>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</si>
  <si>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</si>
  <si>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</si>
  <si>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</si>
  <si>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</si>
  <si>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</si>
  <si>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</si>
  <si>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</si>
  <si>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</si>
  <si>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</si>
  <si>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</si>
  <si>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</si>
  <si>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</si>
  <si>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</si>
  <si>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</si>
  <si>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</si>
  <si>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</si>
  <si>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</si>
  <si>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</si>
  <si>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</si>
  <si>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</si>
  <si>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</si>
  <si>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</si>
  <si>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</si>
  <si>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</si>
  <si>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</si>
  <si>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</si>
  <si>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</si>
  <si>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</si>
  <si>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</si>
  <si>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</si>
  <si>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</si>
  <si>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</si>
  <si>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</si>
  <si>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</si>
  <si>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</si>
  <si>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</si>
  <si>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</si>
  <si>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</si>
  <si>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</si>
  <si>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</si>
  <si>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</si>
  <si>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</si>
  <si>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</si>
  <si>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</si>
  <si>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</si>
  <si>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</si>
  <si>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</si>
  <si>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</si>
  <si>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</si>
  <si>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</si>
  <si>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</si>
  <si>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</si>
  <si>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</si>
  <si>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</si>
  <si>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</si>
  <si>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</si>
  <si>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</si>
  <si>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</si>
  <si>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</si>
  <si>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</si>
  <si>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</si>
  <si>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</si>
  <si>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</si>
  <si>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</si>
  <si>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</si>
  <si>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</si>
  <si>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</si>
  <si>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</si>
  <si>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</si>
  <si>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</si>
  <si>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</si>
  <si>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</si>
  <si>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</si>
  <si>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</si>
  <si>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</si>
  <si>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</si>
  <si>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</si>
  <si>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</si>
  <si>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</si>
  <si>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</si>
  <si>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</si>
  <si>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</si>
  <si>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</si>
  <si>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</si>
  <si>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</si>
  <si>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</si>
  <si>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</si>
  <si>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</si>
  <si>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</si>
  <si>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</si>
  <si>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</si>
  <si>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</si>
  <si>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</si>
  <si>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</si>
  <si>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</si>
  <si>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</si>
  <si>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</si>
  <si>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</si>
  <si>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</si>
  <si>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</si>
  <si>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</si>
  <si>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</si>
  <si>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</si>
  <si>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</si>
  <si>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</si>
  <si>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</si>
  <si>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</si>
  <si>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</si>
  <si>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</si>
  <si>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</si>
  <si>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</si>
  <si>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</si>
  <si>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</si>
  <si>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</si>
  <si>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</si>
  <si>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</si>
  <si>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</si>
  <si>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</si>
  <si>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</si>
  <si>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</si>
  <si>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</si>
  <si>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</si>
  <si>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</si>
  <si>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</si>
  <si>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</si>
  <si>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</si>
  <si>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</si>
  <si>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</si>
  <si>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</si>
  <si>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</si>
  <si>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</si>
  <si>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</si>
  <si>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</si>
  <si>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</si>
  <si>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</si>
  <si>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</si>
  <si>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</si>
  <si>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</si>
  <si>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</si>
  <si>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</si>
  <si>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</si>
  <si>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</si>
  <si>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</si>
  <si>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</si>
  <si>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</si>
  <si>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</si>
  <si>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</si>
  <si>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</si>
  <si>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</si>
  <si>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</si>
  <si>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</si>
  <si>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</si>
  <si>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</si>
  <si>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</si>
  <si>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</si>
  <si>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</si>
  <si>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</si>
  <si>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</si>
  <si>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</si>
  <si>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</si>
  <si>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</si>
  <si>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</si>
  <si>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</si>
  <si>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</si>
  <si>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</si>
  <si>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</si>
  <si>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</si>
  <si>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</si>
  <si>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</si>
  <si>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</si>
  <si>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</si>
  <si>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</si>
  <si>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</si>
  <si>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</si>
  <si>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</si>
  <si>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</si>
  <si>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</si>
  <si>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</si>
  <si>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</si>
  <si>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</si>
  <si>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</si>
  <si>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</si>
  <si>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</si>
  <si>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</si>
  <si>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</si>
  <si>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</si>
  <si>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</si>
  <si>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</si>
  <si>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</si>
  <si>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</si>
  <si>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</si>
  <si>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</si>
  <si>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</si>
  <si>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</si>
  <si>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</si>
  <si>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</si>
  <si>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</si>
  <si>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</si>
  <si>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</si>
  <si>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</si>
  <si>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</si>
  <si>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</si>
  <si>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</si>
  <si>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</si>
  <si>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</si>
  <si>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</si>
  <si>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</si>
  <si>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</si>
  <si>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</si>
  <si>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</si>
  <si>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</si>
  <si>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</si>
  <si>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</si>
  <si>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</si>
  <si>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</si>
  <si>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</si>
  <si>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</si>
  <si>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</si>
  <si>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</si>
  <si>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</si>
  <si>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</si>
  <si>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</si>
  <si>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</si>
  <si>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</si>
  <si>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</si>
  <si>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</si>
  <si>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</si>
  <si>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</si>
  <si>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</si>
  <si>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</si>
  <si>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</si>
  <si>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</si>
  <si>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</si>
  <si>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</si>
  <si>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</si>
  <si>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</si>
  <si>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</si>
  <si>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</si>
  <si>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</si>
  <si>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</si>
  <si>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</si>
  <si>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</si>
  <si>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</si>
  <si>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</si>
  <si>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</si>
  <si>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</si>
  <si>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</si>
  <si>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</si>
  <si>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</si>
  <si>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</si>
  <si>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</si>
  <si>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</si>
  <si>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</si>
  <si>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</si>
  <si>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</si>
  <si>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</si>
  <si>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</si>
  <si>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</si>
  <si>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</si>
  <si>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</si>
  <si>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</si>
  <si>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</si>
  <si>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</si>
  <si>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</si>
  <si>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</si>
  <si>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</si>
  <si>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</si>
  <si>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</si>
  <si>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</si>
  <si>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</si>
  <si>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</si>
  <si>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</si>
  <si>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</si>
  <si>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</si>
  <si>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</si>
  <si>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</si>
  <si>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</si>
  <si>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</si>
  <si>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</si>
  <si>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</si>
  <si>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</si>
  <si>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</si>
  <si>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</si>
  <si>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</si>
  <si>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</si>
  <si>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</si>
  <si>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</si>
  <si>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</si>
  <si>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</si>
  <si>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</si>
  <si>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</si>
  <si>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</si>
  <si>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</si>
  <si>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</si>
  <si>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</si>
  <si>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</si>
  <si>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</si>
  <si>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</si>
  <si>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</si>
  <si>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</si>
  <si>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</si>
  <si>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</si>
  <si>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</si>
  <si>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</si>
  <si>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</si>
  <si>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</si>
  <si>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</si>
  <si>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</si>
  <si>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</si>
  <si>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</si>
  <si>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</si>
  <si>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</si>
  <si>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</si>
  <si>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</si>
  <si>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</si>
  <si>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</si>
  <si>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</si>
  <si>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</si>
  <si>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</si>
  <si>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</si>
  <si>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</si>
  <si>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</si>
  <si>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</si>
  <si>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</si>
  <si>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</si>
  <si>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</si>
  <si>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</si>
  <si>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</si>
  <si>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</si>
  <si>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</si>
  <si>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</si>
  <si>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</si>
  <si>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</si>
  <si>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</si>
  <si>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</si>
  <si>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</si>
  <si>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</si>
  <si>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</si>
  <si>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</si>
  <si>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</si>
  <si>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</si>
  <si>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</si>
  <si>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</si>
  <si>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</si>
  <si>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</si>
  <si>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</si>
  <si>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</si>
  <si>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</si>
  <si>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</si>
  <si>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</si>
  <si>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</si>
  <si>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</si>
  <si>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</si>
  <si>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</si>
  <si>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</si>
  <si>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</si>
  <si>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</si>
  <si>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</si>
  <si>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</si>
  <si>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</si>
  <si>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</si>
  <si>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</si>
  <si>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</si>
  <si>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</si>
  <si>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</si>
  <si>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</si>
  <si>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</si>
  <si>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</si>
  <si>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</si>
  <si>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</si>
  <si>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</si>
  <si>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</si>
  <si>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</si>
  <si>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</si>
  <si>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</si>
  <si>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</si>
  <si>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</si>
  <si>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</si>
  <si>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</si>
  <si>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</si>
  <si>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</si>
  <si>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</si>
  <si>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</si>
  <si>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</si>
  <si>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</si>
  <si>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</si>
  <si>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</si>
  <si>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</si>
  <si>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</si>
  <si>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</si>
  <si>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</si>
  <si>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</si>
  <si>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</si>
  <si>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</si>
  <si>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</si>
  <si>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</si>
  <si>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</si>
  <si>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</si>
  <si>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</si>
  <si>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</si>
  <si>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</si>
  <si>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</si>
  <si>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</si>
  <si>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</si>
  <si>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</si>
  <si>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</si>
  <si>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</si>
  <si>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</si>
  <si>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</si>
  <si>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</si>
  <si>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</si>
  <si>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</si>
  <si>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</si>
  <si>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</si>
  <si>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</si>
  <si>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</si>
  <si>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</si>
  <si>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</si>
  <si>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</si>
  <si>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</si>
  <si>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</si>
  <si>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</si>
  <si>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</si>
  <si>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</si>
  <si>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</si>
  <si>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</si>
  <si>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</si>
  <si>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</si>
  <si>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</si>
  <si>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</si>
  <si>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</si>
  <si>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</si>
  <si>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</si>
  <si>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</si>
  <si>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</si>
  <si>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</si>
  <si>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</si>
  <si>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</si>
  <si>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</si>
  <si>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</si>
  <si>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</si>
  <si>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</si>
  <si>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</si>
  <si>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</si>
  <si>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</si>
  <si>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</si>
  <si>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</si>
  <si>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</si>
  <si>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</si>
  <si>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</si>
  <si>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</si>
  <si>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</si>
  <si>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</si>
  <si>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</si>
  <si>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</si>
  <si>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</si>
  <si>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</si>
  <si>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</si>
  <si>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</si>
  <si>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</si>
  <si>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</si>
  <si>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</si>
  <si>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</si>
  <si>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</si>
  <si>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</si>
  <si>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</si>
  <si>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</si>
  <si>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</si>
  <si>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</si>
  <si>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</si>
  <si>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</si>
  <si>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</si>
  <si>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</si>
  <si>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</si>
  <si>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</si>
  <si>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</si>
  <si>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</si>
  <si>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</si>
  <si>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</si>
  <si>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</si>
  <si>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</si>
  <si>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</si>
  <si>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</si>
  <si>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</si>
  <si>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</si>
  <si>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</si>
  <si>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</si>
  <si>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</si>
  <si>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</si>
  <si>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</si>
  <si>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</si>
  <si>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</si>
  <si>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</si>
  <si>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</si>
  <si>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</si>
  <si>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</si>
  <si>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</si>
  <si>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</si>
  <si>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</si>
  <si>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</si>
  <si>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</si>
  <si>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</si>
  <si>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</si>
  <si>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</si>
  <si>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</si>
  <si>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</si>
  <si>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</si>
  <si>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</si>
  <si>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</si>
  <si>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</si>
  <si>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</si>
  <si>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</si>
  <si>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</si>
  <si>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</si>
  <si>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</si>
  <si>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</si>
  <si>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</si>
  <si>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</si>
  <si>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</si>
  <si>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</si>
  <si>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</si>
  <si>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</si>
  <si>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</si>
  <si>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</si>
  <si>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</si>
  <si>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</si>
  <si>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</si>
  <si>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</si>
  <si>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</si>
  <si>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</si>
  <si>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</si>
  <si>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</si>
  <si>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</si>
  <si>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</si>
  <si>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</si>
  <si>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</si>
  <si>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</si>
  <si>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</si>
  <si>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</si>
  <si>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</si>
  <si>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</si>
  <si>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</si>
  <si>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</si>
  <si>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</si>
  <si>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</si>
  <si>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</si>
  <si>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</si>
  <si>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</si>
  <si>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</si>
  <si>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</si>
  <si>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</si>
  <si>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</si>
  <si>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</si>
  <si>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</si>
  <si>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</si>
  <si>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</si>
  <si>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</si>
  <si>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</si>
  <si>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</si>
  <si>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</si>
  <si>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</si>
  <si>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</si>
  <si>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</si>
  <si>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</si>
  <si>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</si>
  <si>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</si>
  <si>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</si>
  <si>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</si>
  <si>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</si>
  <si>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</si>
  <si>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</si>
  <si>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</si>
  <si>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</si>
  <si>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</si>
  <si>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</si>
  <si>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</si>
  <si>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</si>
  <si>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</si>
  <si>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</si>
  <si>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</si>
  <si>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</si>
  <si>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</si>
  <si>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</si>
  <si>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</si>
  <si>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</si>
  <si>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</si>
  <si>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</si>
  <si>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</si>
  <si>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</si>
  <si>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</si>
  <si>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</si>
  <si>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</si>
  <si>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</si>
  <si>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</si>
  <si>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</si>
  <si>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</si>
  <si>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</si>
  <si>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</si>
  <si>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</si>
  <si>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</si>
  <si>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</si>
  <si>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</si>
  <si>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</si>
  <si>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</si>
  <si>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</si>
  <si>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</si>
  <si>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</si>
  <si>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</si>
  <si>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</si>
  <si>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</si>
  <si>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</si>
  <si>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</si>
  <si>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</si>
  <si>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</si>
  <si>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</si>
  <si>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</si>
  <si>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</si>
  <si>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</si>
  <si>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</si>
  <si>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</si>
  <si>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</si>
  <si>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</si>
  <si>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</si>
  <si>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</si>
  <si>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</si>
  <si>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</si>
  <si>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</si>
  <si>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</si>
  <si>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</si>
  <si>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</si>
  <si>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</si>
  <si>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</si>
  <si>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</si>
  <si>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</si>
  <si>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</si>
  <si>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</si>
  <si>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</si>
  <si>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</si>
  <si>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</si>
  <si>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</si>
  <si>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</si>
  <si>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</si>
  <si>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</si>
  <si>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</si>
  <si>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</si>
  <si>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</si>
  <si>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</si>
  <si>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</si>
  <si>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</si>
  <si>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</si>
  <si>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</si>
  <si>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</si>
  <si>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</si>
  <si>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</si>
  <si>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</si>
  <si>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</si>
  <si>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</si>
  <si>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</si>
  <si>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</si>
  <si>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</si>
  <si>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</si>
  <si>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</si>
  <si>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</si>
  <si>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</si>
  <si>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</si>
  <si>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</si>
  <si>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</si>
  <si>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</si>
  <si>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</si>
  <si>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</si>
  <si>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</si>
  <si>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</si>
  <si>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</si>
  <si>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</si>
  <si>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</si>
  <si>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</si>
  <si>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</si>
  <si>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</si>
  <si>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</si>
  <si>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</si>
  <si>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</si>
  <si>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</si>
  <si>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</si>
  <si>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</si>
  <si>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</si>
  <si>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</si>
  <si>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</si>
  <si>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</si>
  <si>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</si>
  <si>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</si>
  <si>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</si>
  <si>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</si>
  <si>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</si>
  <si>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</si>
  <si>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</si>
  <si>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</si>
  <si>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</si>
  <si>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</si>
  <si>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</si>
  <si>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</si>
  <si>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</si>
  <si>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</si>
  <si>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</si>
  <si>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</si>
  <si>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</si>
  <si>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</si>
  <si>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</si>
  <si>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</si>
  <si>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</si>
  <si>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</si>
  <si>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</si>
  <si>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</si>
  <si>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</si>
  <si>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</si>
  <si>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</si>
  <si>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</si>
  <si>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</si>
  <si>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</si>
  <si>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</si>
  <si>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</si>
  <si>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</si>
  <si>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</si>
  <si>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</si>
  <si>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</si>
  <si>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</si>
  <si>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</si>
  <si>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</si>
  <si>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</si>
  <si>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</si>
  <si>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</si>
  <si>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</si>
  <si>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</si>
  <si>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</si>
  <si>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</si>
  <si>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</si>
  <si>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</si>
  <si>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</si>
  <si>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</si>
  <si>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</si>
  <si>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</si>
  <si>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</si>
  <si>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</si>
  <si>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</si>
  <si>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</si>
  <si>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</si>
  <si>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</si>
  <si>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</si>
  <si>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</si>
  <si>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</si>
  <si>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</si>
  <si>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</si>
  <si>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</si>
  <si>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</si>
  <si>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</si>
  <si>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</si>
  <si>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</si>
  <si>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</si>
  <si>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</si>
  <si>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</si>
  <si>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</si>
  <si>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</si>
  <si>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</si>
  <si>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</si>
  <si>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</si>
  <si>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</si>
  <si>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</si>
  <si>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</si>
  <si>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</si>
  <si>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</si>
  <si>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</si>
  <si>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</si>
  <si>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</si>
  <si>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</si>
  <si>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</si>
  <si>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</si>
  <si>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</si>
  <si>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</si>
  <si>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</si>
  <si>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</si>
  <si>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</si>
  <si>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</si>
  <si>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</si>
  <si>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</si>
  <si>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</si>
  <si>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</si>
  <si>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</si>
  <si>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</si>
  <si>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</si>
  <si>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</si>
  <si>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</si>
  <si>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</si>
  <si>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</si>
  <si>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</si>
  <si>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</si>
  <si>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</si>
  <si>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</si>
  <si>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</si>
  <si>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</si>
  <si>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</si>
  <si>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</si>
  <si>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</si>
  <si>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</si>
  <si>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</si>
  <si>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</si>
  <si>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</si>
  <si>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</si>
  <si>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</si>
  <si>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</si>
  <si>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</si>
  <si>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</si>
  <si>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</si>
  <si>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</si>
  <si>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</si>
  <si>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</si>
  <si>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</si>
  <si>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</si>
  <si>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</si>
  <si>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</si>
  <si>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</si>
  <si>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</si>
  <si>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</si>
  <si>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</si>
  <si>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</si>
  <si>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</si>
  <si>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</si>
  <si>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</si>
  <si>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</si>
  <si>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</si>
  <si>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</si>
  <si>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</si>
  <si>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</si>
  <si>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</si>
  <si>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</si>
  <si>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</si>
  <si>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</si>
  <si>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</si>
  <si>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</si>
  <si>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</si>
  <si>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</si>
  <si>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</si>
  <si>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</si>
  <si>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</si>
  <si>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</si>
  <si>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</si>
  <si>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</si>
  <si>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</si>
  <si>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</si>
  <si>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</si>
  <si>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</si>
  <si>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</si>
  <si>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</si>
  <si>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</si>
  <si>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</si>
  <si>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</si>
  <si>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</si>
  <si>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</si>
  <si>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</si>
  <si>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</si>
  <si>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</si>
  <si>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</si>
  <si>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</si>
  <si>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</si>
  <si>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</si>
  <si>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</si>
  <si>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</si>
  <si>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</si>
  <si>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</si>
  <si>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</si>
  <si>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</si>
  <si>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</si>
  <si>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</si>
  <si>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</si>
  <si>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</si>
  <si>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</si>
  <si>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</si>
  <si>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</si>
  <si>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</si>
  <si>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</si>
  <si>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</si>
  <si>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</si>
  <si>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</si>
  <si>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</si>
  <si>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</si>
  <si>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</si>
  <si>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</si>
  <si>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</si>
  <si>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</si>
  <si>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</si>
  <si>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</si>
  <si>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</si>
  <si>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</si>
  <si>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</si>
  <si>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</si>
  <si>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</si>
  <si>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</si>
  <si>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</si>
  <si>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</si>
  <si>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</si>
  <si>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</si>
  <si>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</si>
  <si>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</si>
  <si>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</si>
  <si>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</si>
  <si>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</si>
  <si>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</si>
  <si>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</si>
  <si>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</si>
  <si>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</si>
  <si>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</si>
  <si>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</si>
  <si>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</si>
  <si>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</si>
  <si>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</si>
  <si>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</si>
  <si>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</si>
  <si>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</si>
  <si>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</si>
  <si>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</si>
  <si>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</si>
  <si>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</si>
  <si>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</si>
  <si>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</si>
  <si>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</si>
  <si>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</si>
  <si>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</si>
  <si>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</si>
  <si>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</si>
  <si>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</si>
  <si>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</si>
  <si>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</si>
  <si>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</si>
  <si>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</si>
  <si>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</si>
  <si>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</si>
  <si>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</si>
  <si>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</si>
  <si>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</si>
  <si>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</si>
  <si>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</si>
  <si>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</si>
  <si>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</si>
  <si>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</si>
  <si>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</si>
  <si>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</si>
  <si>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</si>
  <si>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</si>
  <si>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</si>
  <si>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</si>
  <si>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</si>
  <si>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</si>
  <si>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</si>
  <si>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</si>
  <si>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</si>
  <si>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</si>
  <si>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</si>
  <si>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</si>
  <si>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</si>
  <si>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</si>
  <si>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</si>
  <si>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</si>
  <si>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</si>
  <si>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</si>
  <si>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</si>
  <si>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</si>
  <si>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</si>
  <si>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</si>
  <si>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</si>
  <si>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</si>
  <si>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</si>
  <si>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</si>
  <si>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</si>
  <si>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</si>
  <si>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</si>
  <si>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</si>
  <si>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</si>
  <si>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</si>
  <si>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</si>
  <si>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</si>
  <si>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</si>
  <si>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</si>
  <si>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</si>
  <si>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</si>
  <si>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</si>
  <si>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</si>
  <si>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</si>
  <si>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</si>
  <si>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</si>
  <si>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</si>
  <si>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</si>
  <si>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</si>
  <si>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</si>
  <si>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</si>
  <si>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</si>
  <si>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</si>
  <si>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</si>
  <si>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</si>
  <si>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</si>
  <si>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</si>
  <si>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</si>
  <si>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</si>
  <si>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</si>
  <si>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</si>
  <si>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</si>
  <si>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</si>
  <si>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</si>
  <si>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</si>
  <si>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</si>
  <si>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</si>
  <si>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</si>
  <si>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</si>
  <si>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</si>
  <si>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</si>
  <si>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</si>
  <si>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</si>
  <si>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</si>
  <si>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</si>
  <si>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</si>
  <si>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</si>
  <si>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</si>
  <si>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</si>
  <si>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</si>
  <si>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</si>
  <si>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</si>
  <si>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</si>
  <si>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</si>
  <si>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</si>
  <si>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</si>
  <si>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</si>
  <si>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</si>
  <si>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</si>
  <si>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</si>
  <si>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</si>
  <si>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</si>
  <si>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</si>
  <si>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</si>
  <si>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</si>
  <si>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</si>
  <si>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</si>
  <si>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</si>
  <si>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</si>
  <si>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</si>
  <si>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</si>
  <si>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</si>
  <si>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</si>
  <si>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</si>
  <si>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</si>
  <si>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</si>
  <si>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</si>
  <si>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</si>
  <si>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</si>
  <si>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</si>
  <si>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</si>
  <si>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</si>
  <si>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</si>
  <si>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</si>
  <si>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</si>
  <si>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</si>
  <si>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</si>
  <si>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</si>
  <si>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</si>
  <si>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</si>
  <si>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</si>
  <si>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</si>
  <si>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</si>
  <si>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</si>
  <si>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</si>
  <si>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</si>
  <si>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</si>
  <si>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</si>
  <si>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</si>
  <si>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</si>
  <si>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</si>
  <si>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</si>
  <si>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</si>
  <si>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</si>
  <si>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</si>
  <si>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</si>
  <si>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</si>
  <si>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</si>
  <si>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</si>
  <si>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</si>
  <si>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</si>
  <si>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</si>
  <si>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</si>
  <si>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</si>
  <si>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</si>
  <si>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</si>
  <si>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</si>
  <si>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</si>
  <si>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</si>
  <si>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</si>
  <si>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</si>
  <si>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</si>
  <si>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</si>
  <si>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</si>
  <si>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</si>
  <si>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</si>
  <si>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</si>
  <si>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</si>
  <si>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</si>
  <si>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</si>
  <si>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</si>
  <si>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</si>
  <si>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</si>
  <si>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</si>
  <si>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</si>
  <si>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</si>
  <si>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</si>
  <si>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</si>
  <si>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</si>
  <si>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</si>
  <si>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</si>
  <si>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</si>
  <si>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</si>
  <si>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</si>
  <si>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</si>
  <si>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</si>
  <si>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</si>
  <si>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</si>
  <si>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</si>
  <si>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</si>
  <si>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</si>
  <si>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</si>
  <si>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</si>
  <si>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</si>
  <si>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</si>
  <si>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</si>
  <si>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</si>
  <si>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</si>
  <si>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</si>
  <si>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</si>
  <si>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</si>
  <si>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</si>
  <si>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</si>
  <si>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</si>
  <si>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</si>
  <si>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</si>
  <si>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</si>
  <si>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</si>
  <si>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</si>
  <si>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</si>
  <si>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</si>
  <si>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</si>
  <si>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</si>
  <si>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</si>
  <si>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</si>
  <si>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</si>
  <si>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</si>
  <si>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</si>
  <si>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</si>
  <si>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</si>
  <si>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</si>
  <si>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</si>
  <si>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</si>
  <si>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</si>
  <si>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</si>
  <si>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</si>
  <si>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</si>
  <si>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</si>
  <si>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</si>
  <si>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</si>
  <si>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</si>
  <si>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</si>
  <si>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</si>
  <si>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</si>
  <si>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</si>
  <si>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</si>
  <si>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</si>
  <si>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</si>
  <si>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</si>
  <si>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</si>
  <si>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</si>
  <si>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</si>
  <si>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</si>
  <si>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</si>
  <si>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</si>
  <si>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</si>
  <si>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</si>
  <si>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</si>
  <si>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</si>
  <si>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</si>
  <si>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</si>
  <si>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</si>
  <si>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</si>
  <si>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</si>
  <si>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</si>
  <si>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</si>
  <si>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</si>
  <si>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</si>
  <si>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</si>
  <si>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</si>
  <si>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</si>
  <si>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</si>
  <si>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</si>
  <si>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</si>
  <si>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</si>
  <si>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</si>
  <si>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</si>
  <si>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</si>
  <si>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</si>
  <si>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</si>
  <si>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</si>
  <si>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</si>
  <si>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</si>
  <si>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</si>
  <si>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</si>
  <si>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</si>
  <si>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</si>
  <si>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</si>
  <si>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</si>
  <si>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</si>
  <si>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</si>
  <si>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</si>
  <si>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</si>
  <si>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</si>
  <si>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</si>
  <si>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</si>
  <si>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</si>
  <si>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</si>
  <si>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</si>
  <si>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</si>
  <si>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</si>
  <si>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</si>
  <si>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</si>
  <si>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</si>
  <si>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</si>
  <si>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</si>
  <si>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</si>
  <si>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</si>
  <si>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</si>
  <si>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</si>
  <si>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</si>
  <si>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</si>
  <si>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</si>
  <si>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</si>
  <si>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</si>
  <si>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</si>
  <si>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</si>
  <si>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</si>
  <si>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</si>
  <si>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</si>
  <si>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</si>
  <si>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</si>
  <si>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</si>
  <si>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</si>
  <si>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</si>
  <si>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</si>
  <si>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</si>
  <si>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</si>
  <si>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</si>
  <si>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</si>
  <si>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</si>
  <si>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</si>
  <si>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</si>
  <si>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</si>
  <si>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</si>
  <si>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</si>
  <si>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</si>
  <si>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</si>
  <si>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</si>
  <si>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</si>
  <si>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</si>
  <si>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</si>
  <si>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</si>
  <si>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</si>
  <si>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</si>
  <si>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</si>
  <si>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</si>
  <si>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</si>
  <si>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</si>
  <si>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</si>
  <si>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</si>
  <si>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</si>
  <si>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</si>
  <si>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</si>
  <si>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</si>
  <si>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</si>
  <si>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</si>
  <si>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</si>
  <si>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</si>
  <si>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</si>
  <si>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</si>
  <si>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</si>
  <si>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</si>
  <si>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</si>
  <si>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</si>
  <si>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</si>
  <si>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</si>
  <si>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</si>
  <si>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</si>
  <si>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</si>
  <si>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</si>
  <si>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</si>
  <si>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</si>
  <si>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</si>
  <si>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</si>
  <si>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</si>
  <si>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</si>
  <si>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</si>
  <si>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</si>
  <si>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</si>
  <si>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</si>
  <si>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</si>
  <si>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</si>
  <si>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</si>
  <si>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</si>
  <si>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</si>
  <si>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</si>
  <si>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</si>
  <si>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</si>
  <si>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</si>
  <si>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</si>
  <si>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</si>
  <si>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</si>
  <si>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</si>
  <si>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</si>
  <si>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</si>
  <si>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</si>
  <si>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</si>
  <si>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</si>
  <si>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</si>
  <si>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</si>
  <si>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</si>
  <si>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</si>
  <si>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</si>
  <si>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</si>
  <si>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</si>
  <si>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</si>
  <si>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</si>
  <si>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</si>
  <si>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</si>
  <si>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</si>
  <si>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</si>
  <si>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</si>
  <si>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</si>
  <si>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</si>
  <si>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</si>
  <si>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</si>
  <si>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</si>
  <si>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</si>
  <si>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</si>
  <si>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</si>
  <si>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</si>
  <si>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</si>
  <si>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</si>
  <si>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</si>
  <si>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</si>
  <si>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</si>
  <si>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</si>
  <si>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</si>
  <si>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</si>
  <si>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</si>
  <si>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</si>
  <si>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</si>
  <si>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</si>
  <si>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</si>
  <si>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</si>
  <si>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</si>
  <si>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</si>
  <si>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</si>
  <si>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</si>
  <si>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</si>
  <si>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</si>
  <si>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</si>
  <si>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</si>
  <si>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</si>
  <si>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</si>
  <si>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</si>
  <si>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</si>
  <si>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</si>
  <si>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</si>
  <si>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</si>
  <si>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</si>
  <si>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</si>
  <si>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</si>
  <si>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</si>
  <si>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</si>
  <si>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</si>
  <si>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</si>
  <si>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</si>
  <si>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</si>
  <si>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</si>
  <si>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</si>
  <si>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</si>
  <si>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</si>
  <si>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</si>
  <si>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</si>
  <si>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</si>
  <si>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</si>
  <si>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</si>
  <si>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</si>
  <si>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</si>
  <si>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</si>
  <si>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</si>
  <si>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</si>
  <si>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</si>
  <si>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</si>
  <si>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</si>
  <si>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</si>
  <si>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</si>
  <si>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</si>
  <si>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</si>
  <si>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</si>
  <si>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</si>
  <si>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</si>
  <si>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</si>
  <si>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</si>
  <si>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</si>
  <si>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</si>
  <si>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</si>
  <si>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</si>
  <si>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</si>
  <si>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</si>
  <si>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</si>
  <si>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</si>
  <si>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</si>
  <si>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</si>
  <si>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</si>
  <si>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</si>
  <si>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</si>
  <si>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</si>
  <si>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</si>
  <si>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</si>
  <si>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</si>
  <si>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</si>
  <si>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</si>
  <si>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</si>
  <si>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</si>
  <si>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</si>
  <si>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</si>
  <si>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</si>
  <si>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</si>
  <si>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</si>
  <si>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</si>
  <si>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</si>
  <si>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</si>
  <si>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</si>
  <si>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</si>
  <si>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</si>
  <si>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</si>
  <si>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</si>
  <si>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</si>
  <si>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</si>
  <si>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</si>
  <si>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</si>
  <si>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</si>
  <si>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</si>
  <si>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</si>
  <si>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</si>
  <si>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</si>
  <si>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</si>
  <si>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</si>
  <si>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</si>
  <si>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</si>
  <si>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</si>
  <si>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</si>
  <si>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</si>
  <si>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</si>
  <si>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</si>
  <si>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</si>
  <si>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</si>
  <si>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</si>
  <si>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</si>
  <si>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</si>
  <si>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</si>
  <si>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</si>
  <si>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</si>
  <si>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</si>
  <si>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</si>
  <si>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</si>
  <si>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</si>
  <si>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</si>
  <si>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</si>
  <si>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</si>
  <si>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</si>
  <si>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</si>
  <si>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</si>
  <si>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</si>
  <si>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</si>
  <si>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</si>
  <si>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</si>
  <si>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</si>
  <si>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</si>
  <si>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</si>
  <si>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</si>
  <si>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</si>
  <si>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</si>
  <si>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</si>
  <si>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</si>
  <si>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</si>
  <si>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</si>
  <si>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</si>
  <si>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</si>
  <si>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</si>
  <si>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</si>
  <si>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</si>
  <si>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</si>
  <si>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</si>
  <si>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</si>
  <si>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</si>
  <si>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</si>
  <si>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</si>
  <si>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</si>
  <si>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</si>
  <si>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</si>
  <si>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</si>
  <si>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</si>
  <si>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</si>
  <si>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</si>
  <si>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</si>
  <si>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</si>
  <si>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</si>
  <si>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</si>
  <si>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</si>
  <si>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</si>
  <si>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</si>
  <si>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</si>
  <si>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</si>
  <si>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</si>
  <si>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</si>
  <si>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</si>
  <si>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</si>
  <si>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</si>
  <si>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</si>
  <si>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</si>
  <si>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</si>
  <si>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</si>
  <si>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</si>
  <si>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</si>
  <si>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</si>
  <si>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</si>
  <si>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</si>
  <si>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</si>
  <si>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</si>
  <si>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</si>
  <si>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</si>
  <si>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</si>
  <si>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</si>
  <si>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</si>
  <si>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</si>
  <si>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</si>
  <si>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</si>
  <si>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</si>
  <si>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</si>
  <si>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</si>
  <si>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</si>
  <si>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</si>
  <si>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</si>
  <si>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</si>
  <si>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</si>
  <si>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</si>
  <si>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</si>
  <si>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</si>
  <si>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</si>
  <si>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</si>
  <si>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</si>
  <si>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</si>
  <si>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</si>
  <si>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</si>
  <si>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</si>
  <si>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</si>
  <si>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</si>
  <si>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</si>
  <si>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</si>
  <si>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</si>
  <si>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</si>
  <si>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</si>
  <si>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</si>
  <si>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</si>
  <si>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</si>
  <si>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</si>
  <si>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</si>
  <si>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</si>
  <si>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</si>
  <si>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</si>
  <si>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</si>
  <si>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</si>
  <si>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</si>
  <si>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</si>
  <si>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</si>
  <si>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</si>
  <si>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</si>
  <si>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</si>
  <si>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</si>
  <si>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</si>
  <si>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</si>
  <si>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</si>
  <si>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</si>
  <si>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</si>
  <si>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</si>
  <si>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</si>
  <si>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</si>
  <si>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</si>
  <si>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</si>
  <si>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</si>
  <si>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</si>
  <si>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</si>
  <si>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</si>
  <si>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</si>
  <si>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</si>
  <si>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</si>
  <si>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</si>
  <si>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</si>
  <si>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</si>
  <si>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</si>
  <si>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</si>
  <si>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</si>
  <si>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</si>
  <si>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</si>
  <si>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</si>
  <si>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</si>
  <si>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</si>
  <si>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</si>
  <si>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</si>
  <si>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</si>
  <si>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</si>
  <si>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</si>
  <si>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</si>
  <si>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</si>
  <si>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</si>
  <si>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</si>
  <si>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</si>
  <si>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</si>
  <si>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</si>
  <si>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</si>
  <si>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</si>
  <si>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</si>
  <si>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</si>
  <si>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</si>
  <si>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</si>
  <si>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</si>
  <si>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</si>
  <si>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</si>
  <si>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</si>
  <si>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</si>
  <si>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</si>
  <si>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</si>
  <si>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</si>
  <si>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</si>
  <si>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</si>
  <si>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</si>
  <si>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</si>
  <si>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</si>
  <si>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</si>
  <si>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</si>
  <si>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</si>
  <si>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</si>
  <si>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</si>
  <si>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</si>
  <si>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</si>
  <si>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</si>
  <si>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</si>
  <si>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</si>
  <si>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</si>
  <si>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</si>
  <si>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</si>
  <si>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</si>
  <si>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</si>
  <si>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</si>
  <si>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</si>
  <si>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</si>
  <si>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</si>
  <si>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</si>
  <si>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</si>
  <si>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</si>
  <si>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</si>
  <si>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</si>
  <si>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</si>
  <si>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</si>
  <si>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</si>
  <si>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</si>
  <si>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</si>
  <si>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</si>
  <si>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</si>
  <si>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</si>
  <si>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</si>
  <si>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</si>
  <si>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</si>
  <si>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</si>
  <si>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</si>
  <si>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</si>
  <si>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</si>
  <si>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</si>
  <si>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</si>
  <si>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</si>
  <si>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</si>
  <si>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</si>
  <si>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</si>
  <si>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</si>
  <si>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</si>
  <si>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</si>
  <si>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</si>
  <si>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</si>
  <si>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</si>
  <si>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</si>
  <si>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</si>
  <si>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</si>
  <si>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</si>
  <si>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</si>
  <si>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</si>
  <si>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</si>
  <si>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</si>
  <si>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</si>
  <si>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</si>
  <si>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</si>
  <si>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</si>
  <si>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</si>
  <si>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</si>
  <si>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</si>
  <si>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</si>
  <si>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</si>
  <si>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</si>
  <si>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</si>
  <si>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</si>
  <si>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</si>
  <si>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</si>
  <si>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</si>
  <si>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</si>
  <si>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</si>
  <si>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</si>
  <si>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</si>
  <si>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</si>
  <si>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</si>
  <si>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</si>
  <si>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</si>
  <si>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</si>
  <si>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</si>
  <si>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</si>
  <si>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</si>
  <si>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</si>
  <si>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</si>
  <si>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</si>
  <si>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</si>
  <si>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</si>
  <si>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</si>
  <si>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</si>
  <si>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</si>
  <si>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</si>
  <si>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</si>
  <si>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</si>
  <si>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</si>
  <si>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</si>
  <si>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</si>
  <si>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</si>
  <si>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</si>
  <si>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</si>
  <si>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</si>
  <si>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</si>
  <si>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</si>
  <si>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</si>
  <si>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</si>
  <si>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</si>
  <si>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</si>
  <si>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</si>
  <si>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</si>
  <si>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</si>
  <si>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</si>
  <si>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</si>
  <si>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</si>
  <si>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</si>
  <si>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</si>
  <si>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</si>
  <si>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</si>
  <si>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</si>
  <si>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</si>
  <si>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</si>
  <si>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</si>
  <si>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</si>
  <si>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</si>
  <si>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</si>
  <si>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</si>
  <si>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</si>
  <si>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</si>
  <si>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</si>
  <si>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</si>
  <si>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</si>
  <si>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</si>
  <si>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</si>
  <si>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</si>
  <si>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</si>
  <si>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</si>
  <si>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</si>
  <si>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</si>
  <si>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</si>
  <si>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</si>
  <si>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</si>
  <si>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</si>
  <si>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</si>
  <si>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</si>
  <si>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</si>
  <si>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</si>
  <si>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</si>
  <si>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</si>
  <si>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</si>
  <si>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</si>
  <si>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</si>
  <si>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</si>
  <si>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</si>
  <si>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</si>
  <si>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</si>
  <si>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</si>
  <si>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</si>
  <si>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</si>
  <si>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</si>
  <si>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</si>
  <si>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</si>
  <si>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</si>
  <si>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</si>
  <si>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</si>
  <si>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</si>
  <si>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</si>
  <si>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</si>
  <si>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</si>
  <si>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</si>
  <si>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</si>
  <si>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</si>
  <si>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</si>
  <si>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</si>
  <si>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</si>
  <si>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</si>
  <si>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</si>
  <si>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</si>
  <si>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</si>
  <si>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</si>
  <si>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</si>
  <si>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</si>
  <si>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</si>
  <si>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</si>
  <si>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</si>
  <si>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</si>
  <si>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</si>
  <si>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</si>
  <si>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</si>
  <si>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</si>
  <si>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</si>
  <si>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</si>
  <si>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</si>
  <si>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</si>
  <si>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</si>
  <si>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</si>
  <si>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</si>
  <si>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</si>
  <si>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</si>
  <si>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</si>
  <si>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</si>
  <si>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</si>
  <si>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</si>
  <si>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</si>
  <si>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</si>
  <si>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</si>
  <si>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</si>
  <si>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</si>
  <si>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</si>
  <si>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</si>
  <si>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</si>
  <si>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</si>
  <si>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</si>
  <si>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</si>
  <si>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</si>
  <si>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</si>
  <si>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</si>
  <si>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</si>
  <si>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</si>
  <si>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</si>
  <si>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</si>
  <si>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</si>
  <si>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</si>
  <si>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</si>
  <si>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</si>
  <si>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</si>
  <si>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</si>
  <si>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</si>
  <si>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</si>
  <si>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</si>
  <si>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</si>
  <si>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</si>
  <si>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</si>
  <si>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</si>
  <si>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</si>
  <si>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</si>
  <si>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</si>
  <si>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</si>
  <si>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</si>
  <si>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</si>
  <si>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</si>
  <si>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</si>
  <si>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</si>
  <si>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</si>
  <si>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</si>
  <si>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</si>
  <si>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</si>
  <si>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</si>
  <si>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</si>
  <si>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</si>
  <si>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</si>
  <si>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</si>
  <si>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</si>
  <si>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</si>
  <si>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</si>
  <si>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</si>
  <si>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</si>
  <si>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</si>
  <si>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</si>
  <si>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</si>
  <si>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</si>
  <si>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</si>
  <si>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</si>
  <si>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</si>
  <si>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</si>
  <si>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</si>
  <si>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</si>
  <si>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</si>
  <si>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</si>
  <si>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</si>
  <si>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</si>
  <si>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</si>
  <si>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</si>
  <si>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</si>
  <si>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</si>
  <si>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</si>
  <si>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</si>
  <si>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</si>
  <si>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</si>
  <si>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</si>
  <si>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</si>
  <si>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</si>
  <si>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</si>
  <si>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</si>
  <si>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</si>
  <si>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</si>
  <si>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</si>
  <si>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</si>
  <si>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</si>
  <si>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</si>
  <si>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</si>
  <si>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</si>
  <si>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</si>
  <si>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</si>
  <si>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</si>
  <si>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</si>
  <si>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</si>
  <si>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</si>
  <si>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</si>
  <si>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</si>
  <si>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</si>
  <si>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</si>
  <si>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</si>
  <si>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</si>
  <si>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</si>
  <si>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</si>
  <si>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</si>
  <si>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</si>
  <si>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</si>
  <si>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</si>
  <si>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</si>
  <si>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</si>
  <si>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</si>
  <si>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</si>
  <si>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</si>
  <si>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</si>
  <si>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</si>
  <si>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</si>
  <si>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</si>
  <si>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</si>
  <si>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</si>
  <si>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</si>
  <si>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</si>
  <si>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</si>
  <si>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</si>
  <si>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</si>
  <si>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</si>
  <si>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</si>
  <si>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</si>
  <si>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</si>
  <si>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</si>
  <si>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</si>
  <si>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</si>
  <si>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</si>
  <si>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</si>
  <si>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</si>
  <si>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</si>
  <si>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</si>
  <si>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</si>
  <si>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</si>
  <si>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</si>
  <si>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</si>
  <si>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</si>
  <si>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</si>
  <si>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</si>
  <si>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</si>
  <si>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</si>
  <si>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</si>
  <si>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</si>
  <si>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</si>
  <si>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</si>
  <si>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</si>
  <si>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</si>
  <si>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</si>
  <si>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</si>
  <si>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</si>
  <si>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</si>
  <si>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</si>
  <si>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</si>
  <si>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</si>
  <si>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</si>
  <si>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</si>
  <si>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</si>
  <si>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</si>
  <si>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</si>
  <si>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</si>
  <si>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</si>
  <si>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</si>
  <si>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</si>
  <si>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</si>
  <si>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</si>
  <si>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</si>
  <si>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</si>
  <si>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</si>
  <si>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</si>
  <si>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</si>
  <si>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</si>
  <si>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</si>
  <si>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</si>
  <si>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</si>
  <si>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</si>
  <si>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</si>
  <si>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</si>
  <si>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</si>
  <si>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</si>
  <si>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</si>
  <si>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</si>
  <si>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</si>
  <si>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</si>
  <si>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</si>
  <si>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</si>
  <si>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</si>
  <si>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</si>
  <si>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</si>
  <si>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</si>
  <si>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</si>
  <si>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</si>
  <si>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</si>
  <si>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</si>
  <si>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</si>
  <si>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</si>
  <si>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</si>
  <si>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</si>
  <si>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</si>
  <si>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</si>
  <si>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</si>
  <si>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</si>
  <si>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</si>
  <si>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</si>
  <si>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</si>
  <si>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</si>
  <si>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</si>
  <si>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</si>
  <si>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</si>
  <si>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</si>
  <si>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</si>
  <si>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</si>
  <si>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</si>
  <si>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</si>
  <si>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</si>
  <si>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</si>
  <si>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</si>
  <si>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</si>
  <si>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</si>
  <si>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</si>
  <si>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</si>
  <si>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</si>
  <si>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</si>
  <si>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</si>
  <si>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</si>
  <si>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</si>
  <si>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</si>
  <si>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</si>
  <si>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</si>
  <si>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</si>
  <si>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</si>
  <si>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</si>
  <si>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</si>
  <si>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</si>
  <si>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</si>
  <si>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</si>
  <si>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</si>
  <si>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</si>
  <si>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</si>
  <si>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</si>
  <si>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</si>
  <si>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</si>
  <si>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</si>
  <si>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</si>
  <si>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</si>
  <si>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</si>
  <si>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</si>
  <si>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</si>
  <si>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</si>
  <si>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</si>
  <si>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</si>
  <si>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</si>
  <si>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</si>
  <si>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</si>
  <si>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</si>
  <si>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</si>
  <si>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</si>
  <si>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</si>
  <si>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</si>
  <si>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</si>
  <si>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</si>
  <si>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</si>
  <si>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</si>
  <si>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</si>
  <si>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</si>
  <si>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</si>
  <si>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</si>
  <si>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</si>
  <si>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</si>
  <si>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</si>
  <si>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</si>
  <si>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</si>
  <si>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</si>
  <si>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</si>
  <si>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</si>
  <si>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</si>
  <si>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</si>
  <si>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</si>
  <si>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</si>
  <si>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</si>
  <si>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</si>
  <si>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</si>
  <si>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</si>
  <si>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</si>
  <si>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</si>
  <si>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</si>
  <si>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</si>
  <si>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</si>
  <si>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</si>
  <si>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</si>
  <si>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</si>
  <si>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</si>
  <si>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</si>
  <si>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</si>
  <si>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</si>
  <si>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</si>
  <si>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</si>
  <si>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</si>
  <si>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</si>
  <si>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</si>
  <si>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</si>
  <si>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</si>
  <si>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</si>
  <si>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</si>
  <si>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</si>
  <si>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</si>
  <si>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</si>
  <si>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</si>
  <si>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</si>
  <si>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</si>
  <si>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</si>
  <si>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</si>
  <si>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</si>
  <si>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</si>
  <si>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</si>
  <si>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</si>
  <si>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</si>
  <si>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</si>
  <si>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</si>
  <si>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</si>
  <si>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</si>
  <si>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</si>
  <si>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</si>
  <si>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</si>
  <si>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</si>
  <si>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</si>
  <si>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</si>
  <si>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</si>
  <si>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</si>
  <si>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</si>
  <si>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</si>
  <si>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</si>
  <si>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</si>
  <si>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</si>
  <si>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</si>
  <si>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</si>
  <si>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</si>
  <si>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</si>
  <si>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</si>
  <si>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</si>
  <si>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</si>
  <si>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</si>
  <si>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</si>
  <si>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</si>
  <si>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</si>
  <si>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</si>
  <si>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</si>
  <si>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</si>
  <si>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</si>
  <si>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</si>
  <si>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</si>
  <si>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</si>
  <si>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</si>
  <si>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</si>
  <si>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</si>
  <si>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</si>
  <si>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</si>
  <si>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</si>
  <si>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</si>
  <si>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</si>
  <si>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</si>
  <si>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</si>
  <si>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</si>
  <si>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</si>
  <si>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</si>
  <si>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</si>
  <si>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</si>
  <si>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</si>
  <si>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</si>
  <si>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</si>
  <si>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</si>
  <si>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</si>
  <si>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</si>
  <si>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</si>
  <si>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</si>
  <si>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</si>
  <si>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</si>
  <si>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</si>
  <si>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</si>
  <si>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</si>
  <si>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</si>
  <si>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</si>
  <si>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</si>
  <si>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</si>
  <si>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</si>
  <si>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</si>
  <si>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</si>
  <si>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</si>
  <si>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</si>
  <si>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</si>
  <si>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</si>
  <si>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</si>
  <si>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</si>
  <si>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</si>
  <si>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</si>
  <si>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</si>
  <si>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</si>
  <si>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</si>
  <si>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</si>
  <si>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</si>
  <si>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</si>
  <si>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</si>
  <si>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</si>
  <si>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</si>
  <si>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</si>
  <si>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</si>
  <si>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</si>
  <si>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</si>
  <si>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</si>
  <si>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</si>
  <si>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</si>
  <si>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</si>
  <si>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</si>
  <si>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</si>
  <si>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</si>
  <si>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</si>
  <si>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</si>
  <si>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</si>
  <si>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</si>
  <si>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</si>
  <si>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</si>
  <si>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</si>
  <si>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</si>
  <si>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</si>
  <si>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</si>
  <si>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</si>
  <si>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</si>
  <si>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</si>
  <si>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</si>
  <si>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</si>
  <si>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</si>
  <si>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</si>
  <si>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</si>
  <si>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</si>
  <si>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</si>
  <si>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</si>
  <si>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</si>
  <si>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</si>
  <si>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</si>
  <si>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</si>
  <si>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</si>
  <si>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</si>
  <si>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</si>
  <si>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</si>
  <si>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</si>
  <si>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</si>
  <si>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</si>
  <si>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</si>
  <si>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</si>
  <si>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</si>
  <si>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</si>
  <si>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</si>
  <si>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</si>
  <si>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</si>
  <si>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</si>
  <si>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</si>
  <si>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</si>
  <si>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</si>
  <si>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</si>
  <si>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</si>
  <si>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</si>
  <si>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</si>
  <si>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</si>
  <si>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</si>
  <si>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</si>
  <si>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</si>
  <si>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</si>
  <si>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</si>
  <si>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</si>
  <si>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</si>
  <si>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</si>
  <si>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</si>
  <si>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</si>
  <si>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</si>
  <si>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</si>
  <si>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</si>
  <si>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</si>
  <si>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</si>
  <si>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</si>
  <si>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</si>
  <si>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</si>
  <si>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</si>
  <si>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</si>
  <si>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</si>
  <si>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</si>
  <si>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</si>
  <si>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</si>
  <si>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</si>
  <si>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</si>
  <si>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</si>
  <si>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</si>
  <si>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</si>
  <si>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</si>
  <si>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</si>
  <si>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</si>
  <si>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</si>
  <si>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</si>
  <si>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</si>
  <si>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</si>
  <si>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</si>
  <si>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</si>
  <si>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</si>
  <si>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</si>
  <si>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</si>
  <si>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</si>
  <si>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</si>
  <si>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</si>
  <si>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</si>
  <si>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</si>
  <si>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</si>
  <si>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</si>
  <si>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</si>
  <si>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</si>
  <si>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</si>
  <si>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</si>
  <si>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</si>
  <si>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</si>
  <si>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</si>
  <si>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</si>
  <si>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</si>
  <si>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</si>
  <si>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</si>
  <si>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</si>
  <si>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</si>
  <si>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</si>
  <si>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</si>
  <si>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</si>
  <si>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</si>
  <si>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</si>
  <si>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</si>
  <si>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</si>
  <si>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</si>
  <si>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</si>
  <si>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</si>
  <si>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</si>
  <si>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</si>
  <si>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</si>
  <si>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</si>
  <si>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</si>
  <si>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</si>
  <si>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</si>
  <si>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</si>
  <si>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</si>
  <si>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</si>
  <si>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</si>
  <si>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</si>
  <si>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</si>
  <si>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</si>
  <si>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</si>
  <si>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</si>
  <si>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</si>
  <si>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</si>
  <si>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</si>
  <si>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</si>
  <si>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</si>
  <si>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</si>
  <si>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</si>
  <si>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</si>
  <si>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</si>
  <si>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</si>
  <si>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</si>
  <si>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</si>
  <si>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</si>
  <si>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</si>
  <si>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</si>
  <si>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</si>
  <si>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</si>
  <si>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</si>
  <si>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</si>
  <si>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</si>
  <si>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</si>
  <si>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</si>
  <si>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</si>
  <si>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</si>
  <si>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</si>
  <si>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</si>
  <si>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</si>
  <si>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</si>
  <si>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</si>
  <si>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</si>
  <si>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</si>
  <si>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</si>
  <si>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</si>
  <si>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</si>
  <si>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</si>
  <si>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</si>
  <si>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</si>
  <si>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</si>
  <si>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</si>
  <si>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</si>
  <si>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</si>
  <si>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</si>
  <si>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</si>
  <si>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</si>
  <si>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</si>
  <si>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</si>
  <si>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</si>
  <si>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</si>
  <si>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</si>
  <si>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</si>
  <si>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</si>
  <si>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</si>
  <si>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</si>
  <si>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</si>
  <si>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</si>
  <si>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</si>
  <si>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</si>
  <si>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</si>
  <si>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</si>
  <si>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</si>
  <si>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</si>
  <si>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</si>
  <si>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</si>
  <si>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</si>
  <si>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</si>
  <si>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</si>
  <si>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</si>
  <si>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</si>
  <si>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</si>
  <si>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</si>
  <si>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</si>
  <si>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</si>
  <si>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</si>
  <si>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</si>
  <si>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</si>
  <si>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</si>
  <si>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</si>
  <si>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</si>
  <si>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</si>
  <si>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</si>
  <si>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</si>
  <si>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</si>
  <si>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</si>
  <si>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</si>
  <si>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</si>
  <si>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</si>
  <si>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</si>
  <si>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</si>
  <si>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</si>
  <si>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</si>
  <si>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</si>
  <si>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</si>
  <si>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</si>
  <si>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</si>
  <si>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</si>
  <si>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</si>
  <si>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</si>
  <si>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</si>
  <si>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</si>
  <si>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</si>
  <si>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</si>
  <si>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</si>
  <si>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</si>
  <si>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</si>
  <si>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</si>
  <si>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</si>
  <si>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</si>
  <si>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</si>
  <si>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</si>
  <si>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</si>
  <si>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</si>
  <si>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</si>
  <si>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</si>
  <si>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</si>
  <si>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</si>
  <si>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</si>
  <si>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</si>
  <si>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</si>
  <si>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</si>
  <si>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</si>
  <si>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</si>
  <si>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</si>
  <si>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</si>
  <si>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</si>
  <si>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</si>
  <si>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</si>
  <si>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</si>
  <si>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</si>
  <si>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</si>
  <si>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</si>
  <si>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</si>
  <si>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</si>
  <si>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</si>
  <si>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</si>
  <si>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</si>
  <si>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</si>
  <si>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</si>
  <si>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</si>
  <si>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</si>
  <si>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</si>
  <si>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</si>
  <si>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</si>
  <si>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</si>
  <si>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</si>
  <si>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</si>
  <si>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</si>
  <si>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</si>
  <si>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</si>
  <si>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</si>
  <si>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</si>
  <si>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</si>
  <si>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</si>
  <si>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</si>
  <si>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</si>
  <si>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</si>
  <si>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</si>
  <si>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</si>
  <si>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</si>
  <si>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</si>
  <si>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</si>
  <si>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</si>
  <si>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</si>
  <si>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</si>
  <si>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</si>
  <si>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</si>
  <si>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</si>
  <si>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</si>
  <si>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</si>
  <si>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</si>
  <si>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</si>
  <si>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</si>
  <si>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</si>
  <si>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</si>
  <si>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</si>
  <si>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</si>
  <si>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</si>
  <si>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</si>
  <si>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</si>
  <si>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</si>
  <si>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</si>
  <si>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</si>
  <si>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</si>
  <si>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</si>
  <si>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</si>
  <si>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</si>
  <si>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</si>
  <si>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</si>
  <si>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</si>
  <si>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</si>
  <si>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</si>
  <si>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</si>
  <si>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</si>
  <si>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</si>
  <si>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</si>
  <si>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</si>
  <si>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</si>
  <si>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</si>
  <si>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</si>
  <si>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</si>
  <si>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</si>
  <si>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</si>
  <si>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</si>
  <si>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</si>
  <si>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</si>
  <si>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</si>
  <si>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</si>
  <si>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</si>
  <si>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</si>
  <si>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</si>
  <si>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</si>
  <si>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</si>
  <si>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</si>
  <si>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</si>
  <si>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</si>
  <si>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</si>
  <si>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</si>
  <si>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</si>
  <si>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</si>
  <si>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</si>
  <si>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</si>
  <si>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</si>
  <si>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</si>
  <si>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</si>
  <si>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</si>
  <si>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</si>
  <si>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</si>
  <si>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</si>
  <si>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</si>
  <si>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</si>
  <si>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</si>
  <si>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</si>
  <si>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</si>
  <si>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</si>
  <si>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</si>
  <si>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</si>
  <si>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</si>
  <si>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</si>
  <si>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</si>
  <si>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</si>
  <si>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</si>
  <si>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</si>
  <si>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</si>
  <si>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</si>
  <si>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</si>
  <si>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</si>
  <si>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</si>
  <si>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</si>
  <si>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</si>
  <si>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</si>
  <si>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</si>
  <si>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</si>
  <si>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</si>
  <si>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</si>
  <si>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</si>
  <si>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</si>
  <si>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</si>
  <si>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</si>
  <si>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</si>
  <si>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</si>
  <si>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</si>
  <si>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</si>
  <si>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</si>
  <si>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</si>
  <si>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</si>
  <si>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</si>
  <si>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</si>
  <si>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</si>
  <si>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</si>
  <si>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</si>
  <si>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</si>
  <si>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</si>
  <si>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</si>
  <si>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</si>
  <si>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</si>
  <si>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</si>
  <si>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</si>
  <si>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</si>
  <si>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</si>
  <si>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</si>
  <si>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</si>
  <si>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</si>
  <si>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</si>
  <si>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</si>
  <si>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</si>
  <si>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</si>
  <si>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</si>
  <si>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</si>
  <si>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</si>
  <si>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</si>
  <si>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</si>
  <si>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</si>
  <si>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</si>
  <si>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</si>
  <si>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</si>
  <si>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</si>
  <si>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</si>
  <si>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</si>
  <si>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</si>
  <si>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</si>
  <si>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</si>
  <si>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</si>
  <si>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</si>
  <si>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</si>
  <si>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</si>
  <si>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</si>
  <si>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</si>
  <si>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</si>
  <si>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</si>
  <si>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</si>
  <si>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</si>
  <si>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</si>
  <si>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</si>
  <si>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</si>
  <si>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</si>
  <si>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</si>
  <si>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</si>
  <si>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</si>
  <si>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</si>
  <si>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</si>
  <si>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</si>
  <si>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</si>
  <si>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</si>
  <si>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</si>
  <si>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</si>
  <si>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</si>
  <si>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</si>
  <si>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</si>
  <si>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</si>
  <si>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</si>
  <si>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</si>
  <si>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</si>
  <si>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</si>
  <si>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</si>
  <si>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</si>
  <si>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</si>
  <si>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</si>
  <si>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</si>
  <si>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</si>
  <si>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</si>
  <si>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</si>
  <si>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</si>
  <si>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</si>
  <si>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</si>
  <si>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</si>
  <si>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</si>
  <si>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</si>
  <si>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</si>
  <si>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</si>
  <si>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</si>
  <si>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</si>
  <si>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</si>
  <si>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</si>
  <si>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</si>
  <si>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</si>
  <si>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</si>
  <si>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</si>
  <si>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</si>
  <si>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</si>
  <si>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</si>
  <si>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</si>
  <si>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</si>
  <si>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</si>
  <si>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</si>
  <si>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</si>
  <si>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</si>
  <si>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</si>
  <si>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</si>
  <si>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</si>
  <si>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</si>
  <si>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</si>
  <si>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</si>
  <si>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</si>
  <si>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</si>
  <si>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</si>
  <si>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</si>
  <si>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</si>
  <si>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</si>
  <si>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</si>
  <si>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</si>
  <si>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</si>
  <si>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</si>
  <si>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</si>
  <si>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</si>
  <si>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</si>
  <si>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</si>
  <si>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</si>
  <si>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</si>
  <si>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</si>
  <si>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</si>
  <si>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</si>
  <si>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</si>
  <si>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</si>
  <si>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</si>
  <si>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</si>
  <si>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</si>
  <si>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</si>
  <si>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</si>
  <si>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</si>
  <si>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</si>
  <si>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</si>
  <si>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</si>
  <si>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</si>
  <si>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</si>
  <si>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</si>
  <si>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</si>
  <si>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</si>
  <si>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</si>
  <si>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</si>
  <si>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</si>
  <si>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</si>
  <si>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</si>
  <si>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</si>
  <si>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</si>
  <si>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</si>
  <si>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</si>
  <si>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</si>
  <si>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</si>
  <si>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</si>
  <si>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</si>
  <si>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</si>
  <si>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</si>
  <si>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</si>
  <si>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</si>
  <si>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</si>
  <si>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</si>
  <si>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</si>
  <si>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</si>
  <si>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</si>
  <si>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</si>
  <si>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</si>
  <si>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</si>
  <si>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</si>
  <si>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</si>
  <si>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</si>
  <si>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</si>
  <si>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</si>
  <si>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</si>
  <si>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</si>
  <si>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</si>
  <si>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</si>
  <si>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</si>
  <si>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</si>
  <si>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</si>
  <si>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</si>
  <si>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</si>
  <si>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</si>
  <si>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</si>
  <si>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</si>
  <si>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</si>
  <si>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</si>
  <si>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</si>
  <si>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</si>
  <si>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</si>
  <si>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</si>
  <si>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</si>
  <si>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</si>
  <si>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</si>
  <si>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</si>
  <si>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</si>
  <si>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</si>
  <si>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</si>
  <si>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</si>
  <si>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</si>
  <si>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</si>
  <si>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</si>
  <si>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</si>
  <si>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</si>
  <si>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</si>
  <si>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</si>
  <si>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</si>
  <si>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</si>
  <si>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</si>
  <si>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</si>
  <si>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</si>
  <si>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</si>
  <si>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</si>
  <si>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</si>
  <si>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</si>
  <si>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</si>
  <si>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</si>
  <si>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</si>
  <si>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</si>
  <si>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</si>
  <si>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</si>
  <si>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</si>
  <si>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</si>
  <si>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</si>
  <si>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</si>
  <si>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</si>
  <si>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</si>
  <si>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</si>
  <si>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</si>
  <si>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</si>
  <si>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</si>
  <si>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</si>
  <si>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</si>
  <si>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</si>
  <si>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</si>
  <si>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</si>
  <si>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</si>
  <si>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</si>
  <si>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</si>
  <si>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</si>
  <si>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</si>
  <si>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</si>
  <si>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</si>
  <si>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</si>
  <si>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</si>
  <si>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</si>
  <si>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</si>
  <si>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</si>
  <si>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</si>
  <si>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</si>
  <si>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</si>
  <si>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</si>
  <si>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</si>
  <si>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</si>
  <si>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</si>
  <si>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</si>
  <si>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</si>
  <si>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</si>
  <si>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</si>
  <si>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</si>
  <si>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</si>
  <si>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</si>
  <si>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</si>
  <si>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</si>
  <si>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</si>
  <si>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</si>
  <si>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</si>
  <si>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</si>
  <si>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</si>
  <si>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</si>
  <si>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</si>
  <si>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</si>
  <si>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</si>
  <si>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</si>
  <si>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</si>
  <si>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</si>
  <si>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</si>
  <si>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</si>
  <si>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</si>
  <si>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</si>
  <si>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</si>
  <si>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</si>
  <si>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</si>
  <si>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</si>
  <si>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</si>
  <si>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</si>
  <si>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</si>
  <si>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</si>
  <si>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</si>
  <si>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</si>
  <si>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</si>
  <si>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</si>
  <si>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</si>
  <si>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</si>
  <si>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</si>
  <si>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</si>
  <si>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</si>
  <si>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</si>
  <si>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</si>
  <si>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</si>
  <si>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</si>
  <si>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</si>
  <si>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</si>
  <si>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</si>
  <si>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</si>
  <si>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</si>
  <si>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</si>
  <si>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</si>
  <si>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</si>
  <si>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</si>
  <si>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</si>
  <si>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</si>
  <si>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</si>
  <si>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</si>
  <si>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</si>
  <si>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</si>
  <si>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</si>
  <si>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</si>
  <si>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</si>
  <si>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</si>
  <si>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</si>
  <si>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</si>
  <si>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</si>
  <si>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</si>
  <si>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</si>
  <si>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</si>
  <si>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</si>
  <si>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</si>
  <si>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</si>
  <si>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</si>
  <si>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</si>
  <si>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</si>
  <si>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</si>
  <si>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</si>
  <si>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</si>
  <si>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</si>
  <si>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</si>
  <si>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</si>
  <si>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</si>
  <si>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</si>
  <si>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</si>
  <si>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</si>
  <si>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</si>
  <si>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</si>
  <si>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</si>
  <si>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</si>
  <si>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</si>
  <si>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</si>
  <si>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</si>
  <si>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</si>
  <si>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</si>
  <si>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</si>
  <si>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</si>
  <si>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</si>
  <si>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</si>
  <si>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</si>
  <si>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</si>
  <si>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</si>
  <si>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</si>
  <si>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</si>
  <si>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</si>
  <si>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</si>
  <si>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</si>
  <si>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</si>
  <si>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</si>
  <si>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</si>
  <si>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</si>
  <si>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</si>
  <si>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</si>
  <si>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</si>
  <si>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</si>
  <si>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</si>
  <si>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</si>
  <si>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</si>
  <si>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</si>
  <si>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</si>
  <si>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</si>
  <si>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</si>
  <si>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</si>
  <si>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</si>
  <si>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</si>
  <si>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</si>
  <si>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</si>
  <si>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</si>
  <si>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</si>
  <si>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</si>
  <si>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</si>
  <si>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</si>
  <si>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</si>
  <si>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</si>
  <si>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</si>
  <si>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</si>
  <si>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</si>
  <si>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</si>
  <si>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</si>
  <si>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</si>
  <si>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</si>
  <si>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</si>
  <si>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</si>
  <si>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</si>
  <si>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</si>
  <si>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</si>
  <si>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</si>
  <si>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</si>
  <si>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</si>
  <si>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</si>
  <si>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</si>
  <si>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</si>
  <si>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</si>
  <si>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</si>
  <si>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</si>
  <si>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</si>
  <si>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</si>
  <si>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</si>
  <si>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</si>
  <si>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</si>
  <si>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</si>
  <si>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</si>
  <si>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</si>
  <si>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</si>
  <si>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</si>
  <si>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</si>
  <si>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</si>
  <si>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</si>
  <si>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</si>
  <si>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</si>
  <si>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</si>
  <si>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</si>
  <si>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</si>
  <si>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</si>
  <si>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</si>
  <si>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</si>
  <si>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</si>
  <si>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</si>
  <si>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</si>
  <si>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</si>
  <si>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</si>
  <si>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</si>
  <si>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</si>
  <si>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</si>
  <si>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</si>
  <si>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</si>
  <si>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</si>
  <si>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</si>
  <si>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</si>
  <si>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</si>
  <si>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</si>
  <si>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</si>
  <si>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</si>
  <si>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</si>
  <si>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</si>
  <si>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</si>
  <si>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</si>
  <si>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</si>
  <si>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</si>
  <si>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</si>
  <si>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</si>
  <si>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</si>
  <si>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</si>
  <si>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</si>
  <si>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</si>
  <si>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</si>
  <si>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</si>
  <si>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</si>
  <si>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</si>
  <si>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</si>
  <si>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</si>
  <si>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</si>
  <si>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</si>
  <si>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</si>
  <si>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</si>
  <si>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</si>
  <si>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</si>
  <si>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</si>
  <si>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</si>
  <si>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</si>
  <si>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</si>
  <si>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</si>
  <si>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</si>
  <si>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</si>
  <si>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</si>
  <si>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</si>
  <si>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</si>
  <si>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</si>
  <si>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</si>
  <si>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</si>
  <si>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</si>
  <si>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</si>
  <si>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</si>
  <si>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</si>
  <si>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</si>
  <si>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</si>
  <si>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</si>
  <si>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</si>
  <si>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</si>
  <si>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</si>
  <si>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</si>
  <si>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</si>
  <si>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</si>
  <si>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</si>
  <si>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</si>
  <si>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</si>
  <si>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</si>
  <si>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</si>
  <si>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</si>
  <si>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</si>
  <si>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</si>
  <si>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</si>
  <si>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</si>
  <si>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</si>
  <si>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</si>
  <si>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</si>
  <si>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</si>
  <si>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</si>
  <si>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</si>
  <si>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</si>
  <si>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</si>
  <si>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</si>
  <si>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</si>
  <si>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</si>
  <si>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</si>
  <si>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</si>
  <si>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</si>
  <si>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</si>
  <si>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</si>
  <si>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</si>
  <si>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</si>
  <si>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</si>
  <si>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</si>
  <si>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</si>
  <si>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</si>
  <si>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</si>
  <si>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</si>
  <si>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</si>
  <si>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</si>
  <si>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</si>
  <si>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</si>
  <si>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</si>
  <si>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</si>
  <si>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</si>
  <si>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</si>
  <si>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</si>
  <si>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</si>
  <si>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</si>
  <si>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</si>
  <si>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</si>
  <si>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</si>
  <si>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</si>
  <si>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</si>
  <si>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</si>
  <si>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</si>
  <si>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</si>
  <si>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</si>
  <si>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</si>
  <si>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</si>
  <si>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</si>
  <si>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</si>
  <si>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</si>
  <si>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</si>
  <si>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</si>
  <si>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</si>
  <si>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</si>
  <si>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</si>
  <si>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</si>
  <si>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</si>
  <si>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</si>
  <si>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</si>
  <si>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</si>
  <si>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</si>
  <si>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</si>
  <si>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</si>
  <si>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</si>
  <si>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</si>
  <si>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</si>
  <si>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</si>
  <si>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</si>
  <si>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</si>
  <si>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</si>
  <si>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</si>
  <si>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</si>
  <si>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</si>
  <si>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</si>
  <si>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</si>
  <si>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</si>
  <si>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</si>
  <si>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</si>
  <si>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</si>
  <si>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</si>
  <si>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</si>
  <si>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</si>
  <si>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</si>
  <si>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</si>
  <si>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</si>
  <si>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</si>
  <si>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</si>
  <si>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</si>
  <si>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</si>
  <si>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</si>
  <si>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</si>
  <si>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</si>
  <si>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</si>
  <si>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</si>
  <si>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</si>
  <si>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</si>
  <si>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</si>
  <si>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</si>
  <si>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</si>
  <si>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</si>
  <si>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</si>
  <si>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</si>
  <si>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</si>
  <si>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</si>
  <si>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</si>
  <si>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</si>
  <si>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</si>
  <si>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</si>
  <si>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</si>
  <si>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</si>
  <si>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</si>
  <si>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</si>
  <si>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</si>
  <si>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</si>
  <si>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</si>
  <si>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</si>
  <si>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</si>
  <si>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</si>
  <si>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</si>
  <si>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</si>
  <si>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</si>
  <si>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</si>
  <si>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</si>
  <si>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</si>
  <si>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</si>
  <si>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</si>
  <si>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</si>
  <si>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</si>
  <si>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</si>
  <si>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</si>
  <si>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</si>
  <si>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</si>
  <si>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</si>
  <si>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</si>
  <si>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</si>
  <si>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</si>
  <si>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</si>
  <si>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</si>
  <si>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</si>
  <si>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</si>
  <si>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</si>
  <si>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</si>
  <si>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</si>
  <si>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</si>
  <si>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</si>
  <si>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</si>
  <si>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</si>
  <si>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</si>
  <si>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</si>
  <si>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</si>
  <si>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</si>
  <si>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</si>
  <si>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</si>
  <si>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</si>
  <si>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</si>
  <si>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</si>
  <si>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</si>
  <si>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</si>
  <si>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</si>
  <si>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</si>
  <si>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</si>
  <si>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</si>
  <si>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</si>
  <si>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</si>
  <si>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</si>
  <si>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</si>
  <si>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</si>
  <si>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</si>
  <si>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</si>
  <si>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</si>
  <si>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</si>
  <si>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</si>
  <si>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</si>
  <si>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</si>
  <si>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</si>
  <si>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</si>
  <si>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</si>
  <si>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</si>
  <si>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</si>
  <si>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</si>
  <si>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</si>
  <si>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</si>
  <si>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</si>
  <si>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</si>
  <si>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</si>
  <si>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</si>
  <si>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</si>
  <si>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</si>
  <si>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</si>
  <si>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</si>
  <si>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</si>
  <si>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</si>
  <si>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</si>
  <si>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</si>
  <si>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</si>
  <si>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</si>
  <si>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</si>
  <si>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</si>
  <si>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</si>
  <si>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</si>
  <si>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</si>
  <si>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</si>
  <si>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</si>
  <si>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</si>
  <si>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</si>
  <si>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</si>
  <si>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</si>
  <si>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</si>
  <si>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</si>
  <si>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</si>
  <si>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</si>
  <si>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</si>
  <si>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</si>
  <si>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</si>
  <si>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</si>
  <si>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</si>
  <si>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</si>
  <si>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</si>
  <si>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</si>
  <si>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</si>
  <si>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</si>
  <si>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</si>
  <si>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</si>
  <si>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</si>
  <si>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</si>
  <si>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</si>
  <si>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</si>
  <si>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</si>
  <si>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</si>
  <si>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</si>
  <si>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</si>
  <si>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</si>
  <si>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</si>
  <si>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</si>
  <si>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</si>
  <si>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</si>
  <si>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</si>
  <si>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</si>
  <si>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</si>
  <si>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</si>
  <si>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</si>
  <si>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</si>
  <si>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</si>
  <si>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</si>
  <si>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</si>
  <si>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</si>
  <si>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</si>
  <si>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</si>
  <si>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</si>
  <si>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</si>
  <si>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</si>
  <si>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</si>
  <si>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</si>
  <si>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</si>
  <si>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</si>
  <si>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</si>
  <si>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</si>
  <si>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</si>
  <si>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</si>
  <si>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</si>
  <si>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</si>
  <si>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</si>
  <si>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</si>
  <si>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</si>
  <si>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</si>
  <si>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</si>
  <si>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</si>
  <si>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</si>
  <si>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</si>
  <si>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</si>
  <si>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</si>
  <si>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</si>
  <si>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</si>
  <si>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</si>
  <si>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</si>
  <si>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</si>
  <si>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</si>
  <si>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</si>
  <si>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</si>
  <si>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</si>
  <si>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</si>
  <si>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</si>
  <si>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</si>
  <si>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</si>
  <si>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</si>
  <si>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</si>
  <si>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</si>
  <si>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</si>
  <si>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</si>
  <si>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</si>
  <si>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</si>
  <si>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</si>
  <si>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</si>
  <si>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</si>
  <si>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</si>
  <si>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</si>
  <si>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</si>
  <si>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</si>
  <si>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</si>
  <si>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</si>
  <si>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</si>
  <si>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</si>
  <si>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</si>
  <si>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</si>
  <si>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</si>
  <si>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</si>
  <si>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</si>
  <si>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</si>
  <si>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</si>
  <si>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</si>
  <si>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</si>
  <si>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</si>
  <si>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</si>
  <si>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</si>
  <si>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</si>
  <si>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</si>
  <si>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</si>
  <si>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</si>
  <si>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</si>
  <si>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</si>
  <si>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</si>
  <si>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</si>
  <si>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</si>
  <si>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</si>
  <si>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</si>
  <si>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</si>
  <si>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</si>
  <si>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</si>
  <si>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</si>
  <si>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</si>
  <si>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</si>
  <si>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</si>
  <si>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</si>
  <si>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</si>
  <si>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</si>
  <si>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</si>
  <si>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</si>
  <si>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</si>
  <si>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</si>
  <si>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</si>
  <si>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</si>
  <si>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</si>
  <si>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</si>
  <si>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</si>
  <si>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</si>
  <si>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</si>
  <si>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</si>
  <si>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</si>
  <si>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</si>
  <si>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</si>
  <si>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</si>
  <si>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</si>
  <si>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</si>
  <si>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</si>
  <si>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</si>
  <si>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</si>
  <si>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</si>
  <si>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</si>
  <si>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</si>
  <si>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</si>
  <si>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</si>
  <si>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</si>
  <si>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</si>
  <si>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</si>
  <si>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</si>
  <si>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</si>
  <si>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</si>
  <si>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</si>
  <si>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</si>
  <si>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</si>
  <si>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</si>
  <si>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</si>
  <si>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</si>
  <si>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</si>
  <si>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</si>
  <si>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</si>
  <si>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</si>
  <si>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</si>
  <si>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</si>
  <si>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</si>
  <si>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</si>
  <si>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</si>
  <si>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</si>
  <si>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</si>
  <si>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</si>
  <si>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</si>
  <si>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</si>
  <si>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</si>
  <si>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</si>
  <si>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</si>
  <si>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</si>
  <si>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</si>
  <si>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</si>
  <si>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</si>
  <si>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</si>
  <si>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</si>
  <si>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</si>
  <si>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</si>
  <si>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</si>
  <si>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</si>
  <si>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</si>
  <si>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</si>
  <si>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</si>
  <si>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</si>
  <si>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</si>
  <si>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</si>
  <si>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</si>
  <si>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</si>
  <si>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</si>
  <si>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</si>
  <si>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</si>
  <si>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</si>
  <si>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</si>
  <si>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</si>
  <si>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</si>
  <si>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</si>
  <si>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</si>
  <si>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</si>
  <si>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</si>
  <si>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</si>
  <si>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</si>
  <si>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</si>
  <si>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</si>
  <si>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</si>
  <si>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</si>
  <si>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</si>
  <si>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</si>
  <si>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</si>
  <si>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</si>
  <si>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</si>
  <si>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</si>
  <si>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</si>
  <si>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</si>
  <si>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</si>
  <si>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</si>
  <si>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</si>
  <si>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</si>
  <si>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</si>
  <si>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</si>
  <si>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</si>
  <si>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</si>
  <si>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</si>
  <si>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</si>
  <si>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</si>
  <si>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</si>
  <si>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</si>
  <si>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</si>
  <si>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</si>
  <si>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</si>
  <si>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</si>
  <si>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</si>
  <si>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</si>
  <si>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</si>
  <si>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</si>
  <si>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</si>
  <si>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</si>
  <si>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</si>
  <si>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</si>
  <si>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</si>
  <si>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</si>
  <si>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</si>
  <si>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</si>
  <si>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</si>
  <si>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</si>
  <si>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</si>
  <si>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</si>
  <si>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</si>
  <si>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</si>
  <si>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</si>
  <si>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</si>
  <si>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</si>
  <si>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</si>
  <si>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</si>
  <si>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</si>
  <si>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</si>
  <si>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</si>
  <si>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</si>
  <si>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</si>
  <si>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</si>
  <si>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</si>
  <si>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</si>
  <si>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</si>
  <si>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</si>
  <si>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</si>
  <si>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</si>
  <si>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</si>
  <si>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</si>
  <si>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</si>
  <si>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</si>
  <si>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</si>
  <si>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</si>
  <si>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</si>
  <si>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</si>
  <si>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</si>
  <si>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</si>
  <si>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</si>
  <si>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</si>
  <si>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</si>
  <si>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</si>
  <si>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</si>
  <si>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</si>
  <si>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</si>
  <si>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</si>
  <si>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</si>
  <si>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</si>
  <si>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</si>
  <si>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</si>
  <si>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</si>
  <si>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</si>
  <si>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</si>
  <si>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</si>
  <si>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</si>
  <si>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</si>
  <si>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</si>
  <si>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</si>
  <si>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</si>
  <si>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</si>
  <si>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</si>
  <si>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</si>
  <si>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</si>
  <si>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</si>
  <si>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</si>
  <si>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</si>
  <si>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</si>
  <si>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</si>
  <si>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</si>
  <si>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</si>
  <si>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</si>
  <si>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</si>
  <si>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</si>
  <si>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</si>
  <si>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</si>
  <si>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</si>
  <si>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</si>
  <si>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</si>
  <si>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</si>
  <si>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</si>
  <si>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</si>
  <si>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</si>
  <si>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</si>
  <si>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</si>
  <si>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</si>
  <si>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</si>
  <si>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</si>
  <si>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</si>
  <si>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</si>
  <si>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</si>
  <si>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</si>
  <si>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</si>
  <si>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</si>
  <si>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</si>
  <si>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</si>
  <si>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</si>
  <si>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</si>
  <si>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</si>
  <si>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</si>
  <si>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</si>
  <si>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</si>
  <si>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</si>
  <si>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</si>
  <si>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</si>
  <si>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</si>
  <si>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</si>
  <si>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</si>
  <si>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</si>
  <si>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</si>
  <si>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</si>
  <si>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</si>
  <si>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</si>
  <si>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</si>
  <si>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</si>
  <si>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</si>
  <si>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</si>
  <si>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</si>
  <si>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</si>
  <si>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</si>
  <si>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</si>
  <si>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</si>
  <si>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</si>
  <si>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</si>
  <si>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</si>
  <si>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</si>
  <si>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</si>
  <si>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</si>
  <si>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</si>
  <si>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</si>
  <si>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</si>
  <si>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</si>
  <si>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</si>
  <si>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</si>
  <si>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</si>
  <si>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</si>
  <si>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</si>
  <si>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</si>
  <si>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</si>
  <si>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</si>
  <si>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</si>
  <si>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</si>
  <si>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</si>
  <si>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</si>
  <si>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</si>
  <si>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</si>
  <si>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</si>
  <si>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</si>
  <si>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</si>
  <si>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</si>
  <si>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</si>
  <si>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</si>
  <si>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</si>
  <si>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</si>
  <si>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</si>
  <si>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</si>
  <si>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</si>
  <si>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</si>
  <si>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</si>
  <si>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</si>
  <si>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</si>
  <si>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</si>
  <si>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</si>
  <si>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</si>
  <si>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</si>
  <si>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</si>
  <si>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</si>
  <si>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</si>
  <si>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</si>
  <si>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</si>
  <si>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</si>
  <si>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</si>
  <si>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</si>
  <si>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</si>
  <si>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</si>
  <si>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</si>
  <si>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</si>
  <si>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</si>
  <si>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</si>
  <si>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</si>
  <si>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</si>
  <si>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</si>
  <si>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</si>
  <si>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</si>
  <si>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</si>
  <si>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</si>
  <si>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</si>
  <si>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</si>
  <si>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</si>
  <si>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</si>
  <si>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</si>
  <si>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</si>
  <si>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</si>
  <si>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</si>
  <si>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</si>
  <si>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</si>
  <si>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</si>
  <si>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</si>
  <si>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</si>
  <si>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</si>
  <si>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</si>
  <si>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</si>
  <si>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</si>
  <si>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</si>
  <si>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</si>
  <si>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</si>
  <si>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</si>
  <si>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</si>
  <si>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</si>
  <si>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</si>
  <si>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</si>
  <si>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</si>
  <si>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</si>
  <si>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</si>
  <si>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</si>
  <si>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</si>
  <si>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</si>
  <si>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</si>
  <si>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</si>
  <si>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</si>
  <si>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</si>
  <si>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</si>
  <si>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</si>
  <si>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</si>
  <si>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</si>
  <si>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</si>
  <si>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</si>
  <si>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</si>
  <si>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</si>
  <si>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</si>
  <si>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</si>
  <si>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</si>
  <si>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</si>
  <si>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</si>
  <si>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</si>
  <si>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</si>
  <si>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</si>
  <si>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</si>
  <si>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</si>
  <si>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</si>
  <si>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</si>
  <si>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</si>
  <si>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</si>
  <si>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</si>
  <si>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</si>
  <si>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</si>
  <si>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</si>
  <si>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</si>
  <si>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</si>
  <si>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</si>
  <si>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</si>
  <si>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</si>
  <si>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</si>
  <si>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</si>
  <si>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</si>
  <si>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</si>
  <si>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</si>
  <si>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</si>
  <si>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</si>
  <si>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</si>
  <si>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</si>
  <si>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</si>
  <si>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</si>
  <si>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</si>
  <si>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</si>
  <si>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</si>
  <si>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</si>
  <si>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</si>
  <si>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</si>
  <si>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</si>
  <si>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</si>
  <si>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</si>
  <si>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</si>
  <si>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</si>
  <si>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</si>
  <si>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</si>
  <si>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</si>
  <si>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</si>
  <si>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</si>
  <si>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</si>
  <si>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</si>
  <si>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</si>
  <si>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</si>
  <si>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</si>
  <si>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</si>
  <si>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</si>
  <si>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</si>
  <si>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</si>
  <si>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</si>
  <si>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</si>
  <si>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</si>
  <si>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</si>
  <si>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</si>
  <si>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</si>
  <si>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</si>
  <si>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</si>
  <si>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</si>
  <si>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</si>
  <si>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</si>
  <si>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</si>
  <si>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</si>
  <si>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</si>
  <si>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</si>
  <si>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</si>
  <si>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</si>
  <si>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</si>
  <si>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</si>
  <si>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</si>
  <si>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</si>
  <si>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</si>
  <si>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</si>
  <si>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</si>
  <si>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</si>
  <si>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</si>
  <si>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</si>
  <si>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</si>
  <si>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</si>
  <si>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</si>
  <si>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</si>
  <si>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</si>
  <si>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</si>
  <si>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</si>
  <si>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</si>
  <si>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</si>
  <si>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</si>
  <si>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</si>
  <si>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</si>
  <si>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</si>
  <si>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</si>
  <si>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</si>
  <si>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</si>
  <si>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</si>
  <si>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</si>
  <si>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</si>
  <si>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</si>
  <si>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</si>
  <si>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</si>
  <si>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</si>
  <si>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</si>
  <si>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</si>
  <si>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</si>
  <si>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</si>
  <si>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</si>
  <si>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</si>
  <si>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</si>
  <si>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</si>
  <si>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</si>
  <si>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</si>
  <si>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</si>
  <si>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</si>
  <si>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</si>
  <si>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</si>
  <si>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</si>
  <si>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</si>
  <si>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</si>
  <si>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</si>
  <si>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</si>
  <si>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</si>
  <si>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</si>
  <si>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</si>
  <si>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</si>
  <si>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</si>
  <si>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</si>
  <si>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</si>
  <si>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</si>
  <si>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</si>
  <si>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</si>
  <si>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</si>
  <si>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</si>
  <si>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</si>
  <si>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</si>
  <si>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</si>
  <si>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</si>
  <si>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</si>
  <si>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</si>
  <si>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</si>
  <si>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</si>
  <si>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</si>
  <si>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</si>
  <si>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</si>
  <si>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</si>
  <si>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</si>
  <si>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</si>
  <si>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</si>
  <si>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</si>
  <si>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</si>
  <si>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</si>
  <si>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</si>
  <si>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</si>
  <si>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</si>
  <si>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</si>
  <si>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</si>
  <si>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</si>
  <si>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</si>
  <si>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</si>
  <si>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</si>
  <si>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</si>
  <si>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</si>
  <si>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</si>
  <si>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</si>
  <si>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</si>
  <si>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</si>
  <si>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</si>
  <si>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</si>
  <si>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</si>
  <si>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</si>
  <si>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</si>
  <si>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</si>
  <si>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</si>
  <si>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</si>
  <si>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</si>
  <si>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</si>
  <si>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</si>
  <si>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</si>
  <si>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</si>
  <si>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</si>
  <si>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</si>
  <si>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</si>
  <si>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</si>
  <si>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</si>
  <si>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</si>
  <si>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</si>
  <si>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</si>
  <si>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</si>
  <si>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</si>
  <si>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</si>
  <si>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</si>
  <si>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</si>
  <si>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</si>
  <si>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</si>
  <si>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</si>
  <si>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</si>
  <si>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</si>
  <si>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</si>
  <si>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</si>
  <si>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</si>
  <si>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</si>
  <si>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</si>
  <si>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</si>
  <si>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</si>
  <si>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</si>
  <si>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</si>
  <si>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</si>
  <si>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</si>
  <si>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</si>
  <si>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</si>
  <si>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</si>
  <si>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</si>
  <si>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</si>
  <si>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</si>
  <si>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</si>
  <si>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</si>
  <si>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</si>
  <si>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</si>
  <si>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</si>
  <si>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</si>
  <si>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</si>
  <si>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</si>
  <si>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</si>
  <si>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</si>
  <si>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</si>
  <si>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</si>
  <si>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</si>
  <si>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</si>
  <si>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</si>
  <si>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</si>
  <si>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</si>
  <si>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</si>
  <si>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</si>
  <si>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</si>
  <si>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</si>
  <si>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</si>
  <si>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</si>
  <si>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</si>
  <si>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</si>
  <si>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</si>
  <si>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</si>
  <si>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</si>
  <si>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</si>
  <si>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</si>
  <si>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</si>
  <si>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</si>
  <si>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</si>
  <si>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</si>
  <si>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</si>
  <si>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</si>
  <si>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</si>
  <si>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</si>
  <si>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</si>
  <si>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</si>
  <si>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</si>
  <si>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</si>
  <si>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</si>
  <si>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</si>
  <si>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</si>
  <si>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</si>
  <si>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</si>
  <si>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</si>
  <si>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</si>
  <si>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</si>
  <si>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</si>
  <si>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</si>
  <si>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</si>
  <si>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</si>
  <si>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</si>
  <si>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</si>
  <si>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</si>
  <si>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</si>
  <si>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</si>
  <si>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</si>
  <si>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</si>
  <si>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</si>
  <si>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</si>
  <si>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</si>
  <si>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</si>
  <si>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</si>
  <si>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</si>
  <si>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</si>
  <si>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</si>
  <si>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</si>
  <si>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</si>
  <si>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</si>
  <si>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</si>
  <si>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</si>
  <si>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</si>
  <si>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</si>
  <si>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</si>
  <si>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</si>
  <si>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</si>
  <si>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</si>
  <si>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</si>
  <si>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</si>
  <si>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</si>
  <si>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</si>
  <si>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</si>
  <si>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</si>
  <si>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</si>
  <si>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</si>
  <si>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</si>
  <si>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</si>
  <si>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</si>
  <si>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</si>
  <si>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</si>
  <si>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</si>
  <si>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</si>
  <si>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</si>
  <si>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</si>
  <si>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</si>
  <si>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</si>
  <si>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</si>
  <si>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</si>
  <si>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</si>
  <si>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</si>
  <si>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</si>
  <si>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</si>
  <si>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</si>
  <si>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</si>
  <si>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</si>
  <si>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</si>
  <si>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</si>
  <si>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</si>
  <si>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</si>
  <si>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</si>
  <si>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</si>
  <si>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</si>
  <si>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</si>
  <si>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</si>
  <si>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</si>
  <si>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</si>
  <si>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</si>
  <si>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</si>
  <si>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</si>
  <si>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</si>
  <si>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</si>
  <si>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</si>
  <si>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</si>
  <si>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</si>
  <si>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</si>
  <si>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</si>
  <si>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</si>
  <si>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</si>
  <si>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</si>
  <si>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</si>
  <si>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</si>
  <si>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</si>
  <si>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</si>
  <si>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</si>
  <si>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</si>
  <si>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</si>
  <si>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</si>
  <si>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</si>
  <si>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</si>
  <si>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</si>
  <si>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</si>
  <si>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</si>
  <si>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</si>
  <si>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</si>
  <si>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</si>
  <si>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</si>
  <si>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</si>
  <si>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</si>
  <si>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</si>
  <si>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</si>
  <si>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</si>
  <si>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</si>
  <si>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</si>
  <si>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</si>
  <si>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</si>
  <si>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</si>
  <si>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</si>
  <si>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</si>
  <si>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</si>
  <si>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</si>
  <si>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</si>
  <si>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</si>
  <si>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</si>
  <si>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</si>
  <si>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</si>
  <si>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</si>
  <si>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</si>
  <si>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</si>
  <si>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</si>
  <si>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</si>
  <si>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</si>
  <si>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</si>
  <si>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</si>
  <si>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</si>
  <si>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</si>
  <si>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</si>
  <si>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</si>
  <si>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</si>
  <si>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</si>
  <si>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</si>
  <si>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</si>
  <si>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</si>
  <si>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</si>
  <si>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</si>
  <si>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</si>
  <si>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</si>
  <si>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</si>
  <si>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</si>
  <si>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</si>
  <si>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</si>
  <si>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</si>
  <si>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</si>
  <si>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</si>
  <si>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</si>
  <si>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</si>
  <si>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</si>
  <si>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</si>
  <si>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</si>
  <si>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</si>
  <si>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</si>
  <si>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</si>
  <si>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</si>
  <si>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</si>
  <si>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</si>
  <si>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</si>
  <si>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</si>
  <si>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</si>
  <si>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</si>
  <si>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</si>
  <si>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</si>
  <si>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</si>
  <si>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</si>
  <si>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</si>
  <si>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</si>
  <si>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</si>
  <si>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</si>
  <si>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</si>
  <si>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</si>
  <si>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</si>
  <si>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</si>
  <si>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</si>
  <si>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</si>
  <si>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</si>
  <si>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</si>
  <si>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</si>
  <si>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</si>
  <si>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</si>
  <si>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</si>
  <si>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</si>
  <si>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</si>
  <si>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</si>
  <si>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</si>
  <si>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</si>
  <si>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</si>
  <si>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</si>
  <si>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</si>
  <si>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</si>
  <si>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</si>
  <si>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</si>
  <si>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</si>
  <si>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</si>
  <si>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</si>
  <si>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</si>
  <si>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</si>
  <si>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</si>
  <si>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</si>
  <si>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</si>
  <si>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</si>
  <si>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</si>
  <si>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</si>
  <si>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</si>
  <si>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</si>
  <si>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</si>
  <si>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</si>
  <si>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</si>
  <si>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</si>
  <si>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</si>
  <si>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</si>
  <si>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</si>
  <si>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</si>
  <si>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</si>
  <si>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</si>
  <si>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</si>
  <si>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</si>
  <si>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</si>
  <si>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</si>
  <si>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</si>
  <si>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</si>
  <si>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</si>
  <si>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</si>
  <si>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</si>
  <si>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</si>
  <si>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</si>
  <si>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</si>
  <si>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</si>
  <si>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</si>
  <si>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</si>
  <si>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</si>
  <si>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</si>
  <si>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</si>
  <si>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</si>
  <si>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</si>
  <si>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</si>
  <si>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</si>
  <si>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</si>
  <si>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</si>
  <si>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</si>
  <si>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</si>
  <si>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</si>
  <si>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</si>
  <si>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</si>
  <si>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</si>
  <si>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</si>
  <si>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</si>
  <si>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</si>
  <si>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</si>
  <si>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</si>
  <si>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</si>
  <si>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</si>
  <si>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</si>
  <si>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</si>
  <si>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</si>
  <si>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</si>
  <si>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</si>
  <si>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</si>
  <si>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</si>
  <si>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</si>
  <si>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</si>
  <si>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</si>
  <si>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</si>
  <si>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</si>
  <si>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</si>
  <si>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</si>
  <si>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</si>
  <si>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</si>
  <si>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</si>
  <si>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</si>
  <si>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</si>
  <si>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</si>
  <si>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</si>
  <si>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</si>
  <si>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</si>
  <si>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</si>
  <si>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</si>
  <si>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</si>
  <si>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</si>
  <si>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</si>
  <si>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</si>
  <si>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</si>
  <si>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</si>
  <si>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</si>
  <si>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</si>
  <si>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</si>
  <si>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</si>
  <si>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</si>
  <si>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</si>
  <si>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</si>
  <si>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</si>
  <si>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</si>
  <si>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</si>
  <si>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</si>
  <si>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</si>
  <si>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</si>
  <si>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</si>
  <si>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</si>
  <si>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</si>
  <si>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</si>
  <si>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</si>
  <si>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</si>
  <si>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</si>
  <si>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</si>
  <si>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</si>
  <si>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</si>
  <si>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</si>
  <si>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</si>
  <si>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</si>
  <si>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</si>
  <si>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</si>
  <si>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</si>
  <si>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</si>
  <si>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</si>
  <si>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</si>
  <si>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</si>
  <si>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</si>
  <si>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</si>
  <si>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</si>
  <si>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</si>
  <si>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</si>
  <si>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</si>
  <si>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</si>
  <si>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</si>
  <si>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</si>
  <si>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</si>
  <si>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</si>
  <si>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</si>
  <si>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</si>
  <si>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</si>
  <si>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</si>
  <si>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</si>
  <si>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</si>
  <si>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</si>
  <si>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</si>
  <si>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</si>
  <si>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</si>
  <si>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</si>
  <si>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</si>
  <si>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</si>
  <si>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</si>
  <si>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</si>
  <si>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</si>
  <si>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</si>
  <si>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</si>
  <si>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</si>
  <si>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</si>
  <si>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</si>
  <si>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</si>
  <si>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</si>
  <si>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</si>
  <si>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</si>
  <si>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</si>
  <si>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</si>
  <si>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</si>
  <si>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</si>
  <si>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</si>
  <si>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</si>
  <si>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</si>
  <si>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</si>
  <si>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</si>
  <si>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</si>
  <si>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</si>
  <si>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</si>
  <si>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</si>
  <si>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</si>
  <si>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</si>
  <si>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</si>
  <si>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</si>
  <si>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</si>
  <si>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</si>
  <si>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</si>
  <si>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</si>
  <si>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</si>
  <si>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</si>
  <si>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</si>
  <si>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</si>
  <si>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</si>
  <si>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</si>
  <si>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</si>
  <si>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</si>
  <si>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</si>
  <si>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</si>
  <si>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</si>
  <si>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</si>
  <si>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</si>
  <si>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</si>
  <si>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</si>
  <si>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</si>
  <si>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</si>
  <si>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</si>
  <si>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</si>
  <si>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</si>
  <si>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</si>
  <si>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</si>
  <si>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</si>
  <si>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</si>
  <si>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</si>
  <si>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</si>
  <si>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</si>
  <si>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</si>
  <si>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</si>
  <si>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</si>
  <si>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</si>
  <si>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</si>
  <si>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</si>
  <si>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</si>
  <si>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</si>
  <si>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</si>
  <si>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</si>
  <si>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</si>
  <si>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</si>
  <si>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</si>
  <si>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</si>
  <si>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</si>
  <si>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</si>
  <si>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</si>
  <si>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</si>
  <si>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</si>
  <si>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</si>
  <si>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</si>
  <si>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</si>
  <si>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</si>
  <si>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</si>
  <si>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</si>
  <si>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</si>
  <si>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</si>
  <si>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</si>
  <si>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</si>
  <si>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</si>
  <si>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</si>
  <si>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</si>
  <si>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</si>
  <si>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</si>
  <si>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</si>
  <si>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</si>
  <si>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</si>
  <si>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</si>
  <si>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</si>
  <si>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</si>
  <si>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</si>
  <si>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</si>
  <si>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</si>
  <si>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</si>
  <si>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</si>
  <si>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</si>
  <si>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</si>
  <si>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</si>
  <si>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</si>
  <si>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</si>
  <si>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team waiting access</t>
  </si>
  <si>
    <t>PCM-20251101-00000353</t>
  </si>
  <si>
    <t>ETA 30 km</t>
  </si>
  <si>
    <t>PCM-20251101-00000439</t>
  </si>
  <si>
    <t>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</si>
  <si>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</si>
  <si>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</si>
  <si>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</si>
  <si>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</si>
  <si>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</si>
  <si>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</si>
  <si>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</si>
  <si>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</si>
  <si>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</si>
  <si>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</si>
  <si>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</si>
  <si>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</si>
  <si>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</si>
  <si>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</si>
  <si>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</si>
  <si>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</si>
  <si>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</si>
  <si>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</si>
  <si>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</si>
  <si>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100 mins</t>
  </si>
  <si>
    <t>PCM-20251101-00000499</t>
  </si>
  <si>
    <t>ETA 90 mins</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</si>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</sst>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299.43328333333193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45962.381709259258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45962.381709259258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45962.381709259258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45962.381709259258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45962.381709259258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45962.381709259258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45962.381709259258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45962.381709259258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45962.381709259258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45962.381709259258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45962.381709259258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45962.381709259258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45962.381709259258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45962.381709259258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45962.381709259258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45962.381709259258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45962.381709259258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45962.381709259258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45962.381709259258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45962.381709259258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45962.381709259258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45962.381709259258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45962.381709259258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45962.381709259258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45962.381709259258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45962.381709259258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45962.381709259258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45962.381709259258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45962.381709259258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45962.381709259258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45962.381709259258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45962.381709259258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45962.381709259258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45962.381709259258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45962.381709259258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45962.381709259258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45962.381709259258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45962.381709259258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45962.381709259258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45962.381709259258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45962.381709259258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45962.381709259258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45962.381709259258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45962.381709259258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45962.381709259258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45962.381709259258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45962.381709259258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45962.381709259258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45962.381709259258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45962.381709259258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45962.381709259258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45962.381709259258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45962.381709259258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45962.381709259258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45962.381709259258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45962.381709259258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45962.381709259258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45962.381709259258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45962.381709259258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45962.381709259258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45962.381709259258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45962.381709259258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45962.381709259258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45962.381709259258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45962.381709259258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45962.381709259258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45962.381709259258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45962.381709259258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45962.381709259258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45962.381709259258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45962.381709259258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45962.381709259258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45962.381709259258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45962.381709259258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45962.381709259258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45962.381709259258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45962.381709259258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45962.381709259258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45962.381709259258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45962.381709259258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45962.381709259258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45962.381709259258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45962.381709259258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45962.381709259258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45962.381709259258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45962.381709259258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45962.381709259258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45962.381709259258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45962.381709259258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45962.381709259258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45962.381709259258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45962.381709259258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45962.381709259258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45962.381709259258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45962.381709259258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45962.381709259258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45962.381709259258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45962.381709259258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45962.381709259258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45962.381709259258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45962.381709259258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45962.381709259258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45962.381709259258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45962.381709259258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45962.381709259258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45962.381709259258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45962.381709259258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45962.381709259258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45962.381709259258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45962.381709259258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45962.381709259258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45962.381709259258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45962.381709259258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45962.381709259258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45962.381709259258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45962.381709259258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45962.381709259258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45962.381709259258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45962.381709259258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45962.381709259258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45962.381709259258</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45962.381709259258</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137.38187129629659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3.6396259259272483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0.16352638888929505</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0.14348009259265382</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0.12617685185250593</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0.10391990740754409</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7.9151388890750241E-2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2.880416666448582E-2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45962.381709259258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45962.381709259258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45962.381709259258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45962.381709259258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45962.381709259258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45962.381709259258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45962.381709259258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45962.381709259258</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45962.381709259258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45962.381709259258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45962.381709259258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45962.381709259258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45962.381709259258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45962.381709259258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45962.381709259258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45962.381709259258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45962.381709259258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45962.381709259258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45962.381709259258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45962.381709259258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45962.381709259258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45962.381709259258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45962.381709259258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45962.381709259258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45962.381709259258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45962.381709259258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45962.381709259258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45962.381709259258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45962.381709259258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45962.381709259258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45962.381709259258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45962.381709259258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45962.381709259258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45962.381709259258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45962.381709259258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45962.381709259258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45962.381709259258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45962.381709259258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45962.381709259258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45962.381709259258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45962.381709259258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45962.381709259258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45962.381709259258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45962.381709259258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45962.381709259258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45962.381709259258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45962.381709259258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45962.381709259258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45962.381709259258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45962.381709259258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45962.381709259258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45962.381709259258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45962.381709259258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45962.381709259258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45962.381709259258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45962.381709259258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45962.381709259258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45962.381709259258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45962.381709259258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45962.381709259258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45962.381709259258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45962.381709259258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45962.381709259258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45962.381709259258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45962.381709259258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45962.381709259258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45962.381709259258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45962.381709259258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45962.381709259258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45962.381709259258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45962.381709259258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45962.381709259258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45962.381709259258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45962.381709259258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45962.381709259258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45962.381709259258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45962.381709259258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45962.381709259258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45962.381709259258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45962.381709259258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45962.381709259258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45962.381709259258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45962.381709259258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45962.381709259258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45962.381709259258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45962.381709259258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45962.381709259258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45962.381709259258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45962.381709259258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45962.381709259258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45962.381709259258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45962.381709259258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45962.381709259258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45962.381709259258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45962.381709259258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45962.381709259258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45962.381709259258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45962.381709259258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45962.381709259258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45962.381709259258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45962.381709259258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45962.381709259258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45962.381709259258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45962.381709259258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45962.381709259258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45962.381709259258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45962.381709259258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45962.381709259258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45962.381709259258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45962.381709259258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45962.381709259258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45962.381709259258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45962.381709259258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45962.381709259258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45962.381709259258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45962.381709259258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45962.381709259258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45962.381709259258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45962.381709259258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45962.381709259258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45962.381709259258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45962.381709259258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45962.381709259258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45962.381709259258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45962.381709259258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45962.381709259258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45962.381709259258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45962.381709259258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45962.381709259258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45962.381709259258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45962.381709259258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45962.381709259258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45962.381709259258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45962.381709259258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45962.381709259258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45962.381709259258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45962.381709259258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45962.381709259258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45962.381709259258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45962.381709259258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45962.381709259258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45962.381709259258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45962.381709259258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45962.381709259258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45962.381709259258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45962.381709259258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45962.381709259258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45962.381709259258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45962.381709259258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45962.381709259258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45962.381709259258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45962.381709259258</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45962.381709259258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45962.381709259258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45962.381709259258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45962.381709259258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45962.381709259258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45962.381709259258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45962.381709259258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45962.381709259258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45962.381709259258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45962.381709259258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45962.381709259258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45962.381709259258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45962.381709259258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45962.381709259258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45962.381709259258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45962.381709259258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45962.381709259258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45962.381709259258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45962.381709259258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45962.381709259258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45962.381709259258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45962.381709259258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45962.381709259258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45962.381709259258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45962.381709259258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45962.381709259258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45962.381709259258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45962.381709259258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45962.381709259258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45962.381709259258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45962.381709259258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45962.381709259258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45962.381709259258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45962.381709259258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45962.381709259258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45962.381709259258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45962.381709259258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45962.381709259258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45962.381709259258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45962.381709259258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45962.381709259258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45962.381709259258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45962.381709259258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45962.381709259258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45962.381709259258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45962.381709259258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45962.381709259258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45962.381709259258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45962.381709259258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45962.381709259258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45962.381709259258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45962.381709259258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45962.381709259258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45962.381709259258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45962.381709259258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45962.381709259258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45962.381709259258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45962.381709259258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45962.381709259258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45962.381709259258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45962.381709259258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45962.381709259258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45962.381709259258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45962.381709259258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45962.381709259258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45962.381709259258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45962.381709259258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45962.381709259258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45962.381709259258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45962.381709259258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45962.381709259258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45962.381709259258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45962.381709259258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45962.381709259258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45962.381709259258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45962.381709259258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45962.381709259258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45962.381709259258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45962.381709259258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45962.381709259258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45962.381709259258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45962.381709259258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45962.381709259258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45962.381709259258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45962.381709259258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45962.381709259258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45962.381709259258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45962.381709259258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45962.381709259258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45962.381709259258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45962.381709259258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45962.381709259258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45962.381709259258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45962.381709259258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45962.381709259258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45962.381709259258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45962.381709259258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45962.381709259258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45962.381709259258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45962.381709259258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45962.381709259258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45962.381709259258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45962.381709259258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45962.381709259258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45962.381709259258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45962.381709259258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45962.381709259258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45962.381709259258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45962.381709259258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45962.381709259258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45962.381709259258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45962.381709259258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45962.381709259258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45962.381709259258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45962.381709259258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45962.381709259258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45962.381709259258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45962.381709259258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45962.381709259258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45962.381709259258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45962.381709259258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45962.381709259258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45962.381709259258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45962.381709259258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45962.381709259258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45962.381709259258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45962.381709259258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45962.381709259258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45962.381709259258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45962.381709259258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45962.381709259258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45962.381709259258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45962.381709259258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45962.381709259258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45962.381709259258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45962.381709259258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45962.381709259258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45962.381709259258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45962.381709259258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45962.381709259258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45962.381709259258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45962.381709259258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45962.381709259258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45962.381709259258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45962.381709259258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45962.381709259258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45962.381709259258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45962.381709259258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45962.381709259258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45962.381709259258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45962.381709259258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45962.381709259258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45962.381709259258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45962.381709259258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45962.381709259258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45962.381709259258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45962.381709259258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45962.381709259258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45962.381709259258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45962.381709259258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45962.381709259258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45962.381709259258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45962.381709259258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45962.381709259258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45962.381709259258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45962.381709259258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45962.381709259258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45962.381709259258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45962.381709259258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45962.381709259258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45962.381709259258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45962.381709259258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45962.381709259258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45962.381709259258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45962.381709259258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45962.381709259258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45962.381709259258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45962.381709259258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45962.381709259258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45962.381709259258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45962.381709259258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45962.381709259258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45962.381709259258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45962.381709259258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45962.381709259258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45962.381709259258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45962.381709259258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45962.381709259258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45962.381709259258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45962.381709259258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45962.381709259258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45962.381709259258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45962.381709259258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45962.381709259258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45962.381709259258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45962.381709259258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45962.381709259258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45962.381709259258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45962.381709259258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45962.381709259258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45962.381709259258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45962.381709259258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45962.381709259258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45962.381709259258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45962.381709259258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45962.381709259258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45962.381709259258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45962.381709259258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45962.381709259258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45962.381709259258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45962.381709259258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45962.381709259258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45962.381709259258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45962.381709259258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45962.381709259258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45962.381709259258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45962.381709259258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45962.381709259258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45962.381709259258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45962.381709259258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45962.381709259258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45962.381709259258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45962.381709259258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45962.381709259258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45962.381709259258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45962.381709259258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45962.381709259258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45962.381709259258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45962.381709259258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45962.381709259258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45962.381709259258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45962.381709259258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45962.381709259258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45962.381709259258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45962.381709259258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45962.381709259258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45962.381709259258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45962.381709259258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45962.381709259258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45962.381709259258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45962.381709259258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45962.381709259258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45962.381709259258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45962.381709259258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45962.381709259258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45962.381709259258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45962.381709259258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45962.381709259258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45962.381709259258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45962.381709259258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45962.381709259258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45962.381709259258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45962.381709259258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45962.381709259258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45962.381709259258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45962.381709259258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45962.381709259258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45962.381709259258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45962.381709259258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45962.381709259258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45962.381709259258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45962.381709259258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45962.381709259258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45962.381709259258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45962.381709259258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45962.381709259258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45962.381709259258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45962.381709259258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45962.381709259258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45962.381709259258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45962.381709259258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45962.381709259258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45962.381709259258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45962.381709259258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45962.381709259258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45962.381709259258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45962.381709259258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45962.381709259258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45962.381709259258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45962.381709259258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45962.381709259258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45962.381709259258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45962.381709259258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45962.381709259258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45962.381709259258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45962.381709259258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45962.381709259258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45962.381709259258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45962.381709259258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45962.381709259258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45962.381709259258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45962.381709259258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45962.381709259258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45962.381709259258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45962.381709259258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45962.381709259258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45962.381709259258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45962.381709259258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45962.381709259258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45962.381709259258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45962.381709259258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45962.381709259258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45962.381709259258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45962.381709259258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45962.381709259258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45962.381709259258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45962.381709259258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45962.381709259258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45962.381709259258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45962.381709259258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45962.381709259258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45962.381709259258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45962.381709259258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45962.381709259258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45962.381709259258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45962.381709259258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45962.381709259258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45962.381709259258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45962.381709259258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45962.381709259258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45962.381709259258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45962.381709259258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45962.381709259258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45962.381709259258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45962.381709259258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45962.381709259258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45962.381709259258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45962.381709259258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45962.381709259258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45962.381709259258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45962.381709259258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45962.381709259258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45962.381709259258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45962.381709259258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45962.381709259258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45962.381709259258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45962.381709259258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45962.381709259258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45962.381709259258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45962.381709259258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45962.381709259258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45962.381709259258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45962.381709259258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45962.381709259258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45962.381709259258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45962.381709259258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45962.381709259258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45962.381709259258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45962.381709259258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45962.381709259258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45962.381709259258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45962.381709259258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45962.381709259258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45962.381709259258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45962.381709259258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45962.381709259258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45962.381709259258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45962.381709259258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45962.381709259258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45962.381709259258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45962.381709259258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45962.381709259258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45962.381709259258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45962.381709259258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45962.381709259258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45962.381709259258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45962.381709259258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45962.381709259258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45962.381709259258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45962.381709259258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45962.381709259258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45962.381709259258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45962.381709259258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45962.381709259258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45962.381709259258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45962.381709259258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45962.381709259258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45962.381709259258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45962.381709259258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45962.381709259258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45962.381709259258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45962.381709259258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45962.381709259258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45962.381709259258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45962.381709259258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45962.381709259258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45962.381709259258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45962.381709259258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45962.381709259258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45962.381709259258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45962.381709259258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45962.381709259258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45962.381709259258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45962.381709259258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45962.381709259258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45962.381709259258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45962.381709259258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45962.381709259258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45962.381709259258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45962.381709259258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45962.381709259258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45962.381709259258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45962.381709259258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45962.381709259258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45962.381709259258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45962.381709259258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45962.381709259258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45962.381709259258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45962.381709259258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45962.381709259258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45962.381709259258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45962.381709259258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45962.381709259258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45962.381709259258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45962.381709259258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45962.381709259258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45962.381709259258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45962.381709259258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45962.381709259258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45962.381709259258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45962.381709259258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45962.381709259258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45962.381709259258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45962.381709259258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45962.381709259258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45962.381709259258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45962.381709259258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45962.381709259258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45962.381709259258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45962.381709259258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45962.381709259258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45962.381709259258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45962.381709259258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45962.381709259258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45962.381709259258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45962.381709259258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45962.381709259258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45962.381709259258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45962.381709259258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45962.381709259258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45962.381709259258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45962.381709259258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45962.381709259258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45962.381709259258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45962.381709259258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45962.381709259258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45962.381709259258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45962.381709259258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45962.381709259258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45962.381709259258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45962.381709259258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45962.381709259258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45962.381709259258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45962.381709259258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45962.381709259258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45962.381709259258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45962.381709259258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45962.381709259258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45962.381709259258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45962.381709259258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45962.381709259258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45962.381709259258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45962.381709259258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45962.381709259258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45962.381709259258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45962.381709259258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45962.381709259258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45962.381709259258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45962.381709259258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45962.381709259258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45962.381709259258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45962.381709259258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45962.381709259258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45962.381709259258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45962.381709259258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45962.381709259258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45962.381709259258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45962.381709259258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45962.381709259258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45962.381709259258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45962.381709259258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45962.381709259258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45962.381709259258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45962.381709259258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45962.381709259258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45962.381709259258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45962.381709259258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45962.381709259258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45962.381709259258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45962.381709259258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45962.381709259258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45962.381709259258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45962.381709259258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45962.381709259258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45962.381709259258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45962.381709259258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45962.381709259258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45962.381709259258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45962.381709259258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45962.381709259258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45962.381709259258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45962.381709259258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45962.381709259258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45962.381709259258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45962.381709259258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45962.381709259258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45962.381709259258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45962.381709259258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45962.381709259258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45962.381709259258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45962.381709259258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45962.381709259258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45962.381709259258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45962.381709259258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45962.381709259258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45962.381709259258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45962.381709259258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45962.381709259258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45962.381709259258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45962.381709259258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45962.381709259258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45962.381709259258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45962.381709259258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45962.381709259258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45962.381709259258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45962.381709259258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45962.381709259258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45962.381709259258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45962.381709259258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45962.381709259258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45962.381709259258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45962.381709259258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45962.381709259258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45962.381709259258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45962.381709259258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45962.381709259258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45962.381709259258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45962.381709259258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45962.381709259258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45962.381709259258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45962.381709259258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45962.381709259258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45962.381709259258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45962.381709259258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45962.381709259258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45962.381709259258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45962.381709259258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45962.381709259258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45962.381709259258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45962.381709259258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45962.381709259258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45962.381709259258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45962.381709259258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45962.381709259258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45962.381709259258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45962.381709259258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45962.381709259258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45962.381709259258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45962.381709259258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45962.381709259258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45962.381709259258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45962.381709259258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45962.381709259258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45962.381709259258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45962.381709259258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45962.381709259258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45962.381709259258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45962.381709259258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45962.381709259258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45962.381709259258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45962.381709259258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45962.381709259258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45962.381709259258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45962.381709259258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45962.381709259258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45962.381709259258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45962.381709259258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45962.381709259258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45962.381709259258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45962.381709259258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45962.381709259258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45962.381709259258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45962.381709259258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45962.381709259258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45962.381709259258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45962.381709259258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45962.381709259258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45962.381709259258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45962.381709259258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45962.381709259258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45962.381709259258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45962.381709259258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45962.381709259258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45962.381709259258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45962.381709259258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45962.381709259258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45962.381709259258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45962.381709259258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45962.381709259258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45962.381709259258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45962.381709259258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45962.381709259258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45962.381709259258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45962.381709259258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45962.381709259258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45962.381709259258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45962.381709259258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45962.381709259258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45962.381709259258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45962.381709259258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45962.381709259258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45962.381709259258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45962.381709259258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45962.381709259258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45962.381709259258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45962.381709259258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45962.381709259258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45962.381709259258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45962.381709259258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45962.381709259258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45962.381709259258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45962.381709259258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45962.381709259258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45962.381709259258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45962.381709259258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45962.381709259258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45962.381709259258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45962.381709259258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45962.381709259258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45962.381709259258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45962.381709259258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45962.381709259258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45962.381709259258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45962.381709259258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45962.381709259258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45962.381709259258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45962.381709259258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45962.381709259258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45962.381709259258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45962.381709259258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45962.381709259258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45962.381709259258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45962.381709259258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45962.381709259258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45962.381709259258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45962.381709259258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45962.381709259258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45962.381709259258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45962.381709259258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45962.381709259258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45962.381709259258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45962.381709259258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45962.381709259258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45962.381709259258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45962.381709259258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45962.381709259258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45962.381709259258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45962.381709259258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45962.381709259258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45962.381709259258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45962.381709259258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45962.381709259258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45962.381709259258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45962.381709259258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45962.381709259258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45962.381709259258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45962.381709259258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45962.381709259258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45962.381709259258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45962.381709259258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45962.381709259258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45962.381709259258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45962.381709259258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45962.381709259258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45962.381709259258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45962.381709259258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45962.381709259258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45962.381709259258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45962.381709259258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45962.381709259258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45962.381709259258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45962.381709259258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45962.381709259258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45962.381709259258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45962.381709259258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45962.381709259258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45962.381709259258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45962.381709259258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45962.381709259258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45962.381709259258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45962.381709259258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45962.381709259258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45962.381709259258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45962.381709259258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45962.381709259258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45962.381709259258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45962.381709259258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45962.381709259258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45962.381709259258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45962.381709259258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45962.381709259258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45962.381709259258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45962.381709259258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45962.381709259258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45962.381709259258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45962.381709259258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45962.381709259258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45962.381709259258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45962.381709259258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45962.381709259258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45962.381709259258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45962.381709259258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45962.381709259258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45962.381709259258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45962.381709259258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45962.381709259258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45962.381709259258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45962.381709259258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45962.381709259258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45962.381709259258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45962.381709259258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45962.381709259258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45962.381709259258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45962.381709259258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45962.381709259258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45962.381709259258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45962.381709259258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45962.381709259258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45962.381709259258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45962.381709259258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45962.381709259258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45962.381709259258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45962.381709259258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45962.381709259258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45962.381709259258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45962.381709259258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45962.381709259258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45962.381709259258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45962.381709259258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45962.381709259258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45962.381709259258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45962.381709259258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45962.381709259258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45962.381709259258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45962.381709259258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45962.381709259258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45962.381709259258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45962.381709259258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45962.381709259258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45962.381709259258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45962.381709259258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45962.381709259258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45962.381709259258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45962.381709259258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45962.381709259258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45962.381709259258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45962.381709259258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45962.381709259258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45962.381709259258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45962.381709259258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45962.381709259258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45962.381709259258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45962.381709259258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45962.381709259258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45962.381709259258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45962.381709259258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45962.381709259258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45962.381709259258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45962.381709259258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45962.381709259258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45962.381709259258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45962.381709259258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45962.381709259258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45962.381709259258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45962.381709259258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45962.381709259258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45962.381709259258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45962.381709259258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45962.381709259258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45962.381709259258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45962.381709259258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45962.381709259258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45962.381709259258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45962.381709259258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45962.381709259258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45962.381709259258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45962.381709259258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45962.381709259258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45962.381709259258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45962.381709259258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45962.381709259258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45962.381709259258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45962.381709259258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45962.381709259258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45962.381709259258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45962.381709259258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45962.381709259258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45962.381709259258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45962.381709259258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45962.381709259258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45962.381709259258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45962.381709259258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45962.381709259258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45962.381709259258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45962.381709259258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45962.381709259258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45962.381709259258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45962.381709259258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45962.381709259258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45962.381709259258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45962.381709259258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45962.381709259258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45962.381709259258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45962.381709259258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45962.381709259258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45962.381709259258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45962.381709259258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45962.381709259258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45962.381709259258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45962.381709259258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45962.381709259258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45962.381709259258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45962.381709259258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45962.381709259258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45962.381709259258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45962.381709259258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45962.381709259258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45962.381709259258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45962.381709259258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45962.381709259258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45962.381709259258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45962.381709259258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45962.381709259258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45962.381709259258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45962.381709259258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45962.381709259258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45962.381709259258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45962.381709259258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45962.381709259258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45962.381709259258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45962.381709259258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45962.381709259258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45962.381709259258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45962.381709259258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45962.381709259258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45962.381709259258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45962.381709259258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45962.381709259258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45962.381709259258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45962.381709259258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45962.381709259258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45962.381709259258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45962.381709259258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45962.381709259258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45962.381709259258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45962.381709259258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45962.381709259258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45962.381709259258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45962.381709259258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45962.381709259258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45962.381709259258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45962.381709259258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45962.381709259258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45962.381709259258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45962.381709259258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45962.381709259258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45962.381709259258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45962.381709259258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45962.381709259258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45962.381709259258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45962.381709259258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45962.381709259258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45962.381709259258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45962.381709259258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45962.381709259258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45962.381709259258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45962.381709259258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45962.381709259258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45962.381709259258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45962.381709259258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45962.381709259258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45962.381709259258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45962.381709259258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45962.381709259258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45962.381709259258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45962.381709259258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45962.381709259258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45962.381709259258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45962.381709259258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45962.381709259258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45962.381709259258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45962.381709259258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45962.381709259258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45962.381709259258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45962.381709259258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45962.381709259258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45962.381709259258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45962.381709259258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45962.381709259258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45962.381709259258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45962.381709259258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45962.381709259258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45962.381709259258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45962.381709259258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45962.381709259258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45962.381709259258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45962.381709259258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45962.381709259258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45962.381709259258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45962.381709259258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45962.381709259258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45962.381709259258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45962.381709259258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45962.381709259258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45962.381709259258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45962.381709259258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45962.381709259258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45962.381709259258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45962.381709259258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45962.381709259258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45962.381709259258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45962.381709259258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45962.381709259258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45962.381709259258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45962.381709259258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45962.381709259258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45962.381709259258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45962.381709259258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45962.381709259258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45962.381709259258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45962.381709259258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45962.381709259258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45962.381709259258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45962.381709259258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45962.381709259258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45962.381709259258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45962.381709259258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45962.381709259258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45962.381709259258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45962.381709259258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45962.381709259258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45962.381709259258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45962.381709259258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45962.381709259258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45962.381709259258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45962.381709259258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45962.381709259258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45962.381709259258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45962.381709259258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45962.381709259258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45962.381709259258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45962.381709259258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45962.381709259258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45962.381709259258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45962.381709259258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45962.381709259258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45962.381709259258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45962.381709259258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45962.381709259258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45962.381709259258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45962.381709259258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45962.381709259258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45962.381709259258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45962.381709259258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45962.381709259258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45962.381709259258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45962.381709259258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45962.381709259258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45962.381709259258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45962.381709259258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45962.381709259258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45962.381709259258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45962.381709259258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45962.381709259258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45962.381709259258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45962.381709259258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45962.381709259258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45962.381709259258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45962.381709259258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45962.381709259258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45962.381709259258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45962.381709259258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45962.381709259258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45962.381709259258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45962.381709259258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45962.381709259258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45962.381709259258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45962.381709259258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45962.381709259258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45962.381709259258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45962.381709259258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45962.381709259258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45962.381709259258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45962.381709259258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45962.381709259258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45962.381709259258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45962.381709259258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45962.381709259258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45962.381709259258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45962.381709259258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45962.381709259258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45962.381709259258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45962.381709259258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45962.381709259258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45962.381709259258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45962.381709259258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45962.381709259258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45962.381709259258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45962.381709259258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45962.381709259258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45962.381709259258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45962.381709259258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45962.381709259258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45962.381709259258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45962.381709259258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45962.381709259258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45962.381709259258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45962.381709259258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45962.381709259258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45962.381709259258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45962.381709259258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45962.381709259258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45962.381709259258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45962.381709259258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45962.381709259258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45962.381709259258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45962.381709259258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45962.381709259258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45962.381709259258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45962.381709259258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45962.381709259258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45962.381709259258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45962.381709259258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45962.381709259258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45962.381709259258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45962.381709259258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45962.381709259258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45962.381709259258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45962.381709259258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45962.381709259258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45962.381709259258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45962.381709259258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45962.381709259258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45962.381709259258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45962.381709259258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45962.381709259258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45962.381709259258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45962.381709259258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45962.381709259258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45962.381709259258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45962.381709259258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45962.381709259258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45962.381709259258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45962.381709259258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45962.381709259258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45962.381709259258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45962.381709259258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45962.381709259258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45962.381709259258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45962.381709259258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45962.381709259258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45962.381709259258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45962.381709259258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45962.381709259258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45962.381709259258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45962.381709259258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45962.381709259258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45962.381709259258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45962.381709259258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45962.381709259258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45962.381709259258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45962.381709259258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45962.381709259258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45962.381709259258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45962.381709259258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45962.381709259258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45962.381709259258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45962.381709259258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45962.381709259258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45962.381709259258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45962.381709259258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45962.381709259258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45962.381709259258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45962.381709259258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45962.381709259258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45962.381709259258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45962.381709259258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45962.381709259258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45962.381709259258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45962.381709259258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45962.381709259258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258.90099166666187</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1.4129592592580593</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4.7287962959671859E-2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0.14172083332960028</v>
      </c>
      <c r="H5" s="123">
        <v>45962.363958333335</v>
      </c>
      <c r="I5" s="119" t="str">
        <f>IFERROR(VLOOKUP(D5,DB!A:F,6,0),"")</f>
        <v>SCECO</v>
      </c>
      <c r="J5" s="119" t="str">
        <f>IFERROR(VLOOKUP(D5,DB!A:G,7,0),"")</f>
        <v>Dead</v>
      </c>
      <c r="K5" s="125" t="s">
        <v>39126</v>
      </c>
      <c r="L5" s="121" t="str">
        <f>IFERROR(VLOOKUP(D5,DB!A:I,9,0),"")</f>
        <v>Latis</v>
      </c>
    </row>
    <row r="6" spans="1:16" ht="15" customHeight="1">
      <c r="A6" s="119" t="s">
        <v>39127</v>
      </c>
      <c r="B6" s="119" t="str">
        <f>IFERROR(VLOOKUP(D6,DB!A:K,11,0),"")</f>
        <v>R4</v>
      </c>
      <c r="C6" s="120">
        <v>1</v>
      </c>
      <c r="D6" s="121" t="s">
        <v>30331</v>
      </c>
      <c r="E6" s="98" t="s">
        <v>39021</v>
      </c>
      <c r="F6" s="123">
        <v>45962.367523148147</v>
      </c>
      <c r="G6" s="124">
        <f ca="1">IFERROR(NOW()-F6,"")</f>
        <v>1.4186111111484934E-2</v>
      </c>
      <c r="H6" s="123">
        <v>45962.36141203704</v>
      </c>
      <c r="I6" s="119" t="str">
        <f>IFERROR(VLOOKUP(D6,DB!A:F,6,0),"")</f>
        <v>SCECO</v>
      </c>
      <c r="J6" s="119" t="str">
        <f>IFERROR(VLOOKUP(D6,DB!A:G,7,0),"")</f>
        <v>Dead</v>
      </c>
      <c r="K6" s="125" t="s">
        <v>39128</v>
      </c>
      <c r="L6" s="121" t="str">
        <f>IFERROR(VLOOKUP(D6,DB!A:I,9,0),"")</f>
        <v>Latis</v>
      </c>
    </row>
    <row r="7" spans="1:16" ht="15" customHeight="1">
      <c r="A7" s="119" t="s">
        <v>39129</v>
      </c>
      <c r="B7" s="119" t="str">
        <f>IFERROR(VLOOKUP(D7,DB!A:K,11,0),"")</f>
        <v>R4</v>
      </c>
      <c r="C7" s="120">
        <v>2</v>
      </c>
      <c r="D7" s="94" t="s">
        <v>36782</v>
      </c>
      <c r="E7" s="98" t="s">
        <v>39021</v>
      </c>
      <c r="F7" s="123">
        <v>45962.376261574071</v>
      </c>
      <c r="G7" s="124">
        <f ca="1">IFERROR(NOW()-F7,"")</f>
        <v>5.4476851873914711E-3</v>
      </c>
      <c r="H7" s="123">
        <v>45962.352060185185</v>
      </c>
      <c r="I7" s="119" t="str">
        <f>IFERROR(VLOOKUP(D7,DB!A:F,6,0),"")</f>
        <v>Generator-SG</v>
      </c>
      <c r="J7" s="119" t="str">
        <f>IFERROR(VLOOKUP(D7,DB!A:G,7,0),"")</f>
        <v>Dead</v>
      </c>
      <c r="K7" s="125" t="s">
        <v>39130</v>
      </c>
      <c r="L7" s="121" t="str">
        <f>IFERROR(VLOOKUP(D7,DB!A:I,9,0),"")</f>
        <v>Latis</v>
      </c>
    </row>
    <row r="8" spans="1:16" ht="15" customHeight="1">
      <c r="A8" s="119"/>
      <c r="B8" s="119" t="str">
        <f>IFERROR(VLOOKUP(D8,DB!A:K,11,0),"")</f>
        <v/>
      </c>
      <c r="C8" s="120"/>
      <c r="D8" s="121"/>
      <c r="E8" s="98"/>
      <c r="F8" s="123"/>
      <c r="G8" s="124">
        <f ca="1">IFERROR(NOW()-F8,"")</f>
        <v>45962.381709259258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45962.381709259258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45962.381709259258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45962.381709259258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45962.381709259258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45962.381709259258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45962.381709259258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45962.381709259258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45962.381709259258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45962.381709259258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45962.381709259258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45962.381709259258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45962.381709259258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45962.381709259258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45962.381709259258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45962.381709259258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45962.381709259258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45962.381709259258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45962.381709259258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45962.381709259258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45962.381709259258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45962.381709259258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45962.381709259258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45962.381709259258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45962.381709259258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45962.381709259258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45962.381709259258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45962.381709259258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45962.381709259258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45962.381709259258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45962.381709259258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45962.381709259258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45962.381709259258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45962.381709259258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45962.381709259258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45962.381709259258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45962.381709259258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45962.381709259258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45962.381709259258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45962.381709259258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45962.381709259258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45962.381709259258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45962.381709259258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45962.381709259258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45962.381709259258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45962.381709259258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45962.381709259258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45962.381709259258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45962.381709259258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45962.381709259258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45962.381709259258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45962.381709259258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45962.381709259258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45962.381709259258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45962.381709259258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45962.381709259258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45962.381709259258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45962.381709259258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45962.381709259258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45962.381709259258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45962.381709259258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45962.381709259258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45962.381709259258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45962.381709259258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45962.381709259258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45962.381709259258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45962.381709259258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45962.381709259258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45962.381709259258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45962.381709259258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45962.381709259258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45962.381709259258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45962.381709259258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45962.381709259258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45962.381709259258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45962.381709259258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45962.381709259258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45962.381709259258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45962.381709259258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45962.381709259258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45962.381709259258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45962.381709259258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45962.381709259258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45962.381709259258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45962.381709259258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45962.381709259258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45962.381709259258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45962.381709259258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45962.381709259258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45962.381709259258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45962.381709259258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45962.381709259258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45962.381709259258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45962.381709259258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45962.381709259258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45962.381709259258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45962.381709259258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45962.381709259258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45962.381709259258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45962.381709259258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45962.381709259258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45962.381709259258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45962.381709259258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45962.381709259258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45962.381709259258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45962.381709259258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45962.381709259258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45962.381709259258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45962.381709259258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45962.381709259258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45962.381709259258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45962.381709259258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45962.381709259258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45962.381709259258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45962.381709259258</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45962.381709259258</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39131</v>
      </c>
      <c r="B2" s="37" t="str">
        <f>IFERROR(VLOOKUP(D2,DB!A:K,11,0),"")</f>
        <v>R5</v>
      </c>
      <c r="C2" s="37">
        <v>3</v>
      </c>
      <c r="D2" s="118" t="s">
        <v>36011</v>
      </c>
      <c r="E2" s="37" t="s">
        <v>39021</v>
      </c>
      <c r="F2" s="38">
        <v>45891.832060185188</v>
      </c>
      <c r="G2" s="144">
        <f ca="1">IFERROR(NOW()-F2,"")</f>
        <v>70.549649074069748</v>
      </c>
      <c r="H2" s="38">
        <v>45891.790393518517</v>
      </c>
      <c r="I2" s="37" t="str">
        <f>IFERROR(VLOOKUP(D2,DB!A:F,6,0),"")</f>
        <v>Generator-SG</v>
      </c>
      <c r="J2" s="37" t="str">
        <f>IFERROR(VLOOKUP(D2,DB!A:G,7,0),"")</f>
        <v>Vandalized</v>
      </c>
      <c r="K2" s="37" t="s">
        <v>39132</v>
      </c>
      <c r="L2" s="37" t="str">
        <f>IFERROR(VLOOKUP(D2,DB!A:I,9,0),"")</f>
        <v>Latis</v>
      </c>
      <c r="M2" s="117"/>
    </row>
    <row r="3" spans="1:13" ht="30.75">
      <c r="A3" s="37" t="s">
        <v>39133</v>
      </c>
      <c r="B3" s="37" t="str">
        <f>IFERROR(VLOOKUP(D3,DB!A:K,11,0),"")</f>
        <v>R5</v>
      </c>
      <c r="C3" s="37">
        <v>1</v>
      </c>
      <c r="D3" s="37" t="s">
        <v>33268</v>
      </c>
      <c r="E3" s="37" t="s">
        <v>39100</v>
      </c>
      <c r="F3" s="38">
        <v>45926.188877314817</v>
      </c>
      <c r="G3" s="144">
        <f t="shared" ref="G3" ca="1" si="0">IFERROR(NOW()-F3,"")</f>
        <v>36.192831944441423</v>
      </c>
      <c r="H3" s="38">
        <v>45926.158159722225</v>
      </c>
      <c r="I3" s="37" t="str">
        <f>IFERROR(VLOOKUP(D3,DB!A:F,6,0),"")</f>
        <v>SCECO</v>
      </c>
      <c r="J3" s="37" t="str">
        <f>IFERROR(VLOOKUP(D3,DB!A:G,7,0),"")</f>
        <v>Good</v>
      </c>
      <c r="K3" s="37" t="s">
        <v>39134</v>
      </c>
      <c r="L3" s="37" t="str">
        <f>IFERROR(VLOOKUP(D3,DB!A:I,9,0),"")</f>
        <v>Latis</v>
      </c>
      <c r="M3" s="117"/>
    </row>
    <row r="4" spans="1:13" ht="48" customHeight="1">
      <c r="A4" s="152" t="s">
        <v>39135</v>
      </c>
      <c r="B4" s="152" t="str">
        <f>IFERROR(VLOOKUP(D4,DB!A:K,11,0),"")</f>
        <v>R5</v>
      </c>
      <c r="C4" s="152">
        <v>1</v>
      </c>
      <c r="D4" s="152" t="s">
        <v>34758</v>
      </c>
      <c r="E4" s="152" t="s">
        <v>39100</v>
      </c>
      <c r="F4" s="153">
        <v>45948.661111111112</v>
      </c>
      <c r="G4" s="154">
        <f ca="1">IFERROR(NOW()-F4,"")</f>
        <v>13.720598148145655</v>
      </c>
      <c r="H4" s="153">
        <v>45948.661111111112</v>
      </c>
      <c r="I4" s="152" t="str">
        <f>IFERROR(VLOOKUP(D4,DB!A:F,6,0),"")</f>
        <v>SCECO</v>
      </c>
      <c r="J4" s="152" t="str">
        <f>IFERROR(VLOOKUP(D4,DB!A:G,7,0),"")</f>
        <v>Dead</v>
      </c>
      <c r="K4" s="152" t="s">
        <v>39136</v>
      </c>
      <c r="L4" s="152" t="str">
        <f>IFERROR(VLOOKUP(D4,DB!A:I,9,0),"")</f>
        <v>Latis</v>
      </c>
    </row>
    <row r="5" spans="1:13" ht="15">
      <c r="A5" s="152"/>
      <c r="B5" s="152" t="str">
        <f>IFERROR(VLOOKUP(D5,DB!A:K,11,0),"")</f>
        <v/>
      </c>
      <c r="C5" s="152"/>
      <c r="D5" s="152"/>
      <c r="E5" s="152"/>
      <c r="F5" s="153"/>
      <c r="G5" s="154">
        <f ca="1">IFERROR(NOW()-F5,"")</f>
        <v>45962.381709259258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45962.381709259258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45962.381709259258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45962.381709259258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45962.381709259258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45962.381709259258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45962.381709259258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45962.381709259258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45962.381709259258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45962.381709259258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45962.381709259258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45962.381709259258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45962.381709259258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45962.381709259258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45962.381709259258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45962.381709259258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45962.381709259258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45962.381709259258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45962.381709259258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45962.381709259258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45962.381709259258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45962.381709259258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45962.381709259258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45962.381709259258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45962.381709259258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45962.381709259258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45962.381709259258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45962.381709259258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45962.381709259258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45962.381709259258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45962.381709259258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45962.381709259258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45962.381709259258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45962.381709259258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45962.381709259258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45962.381709259258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45962.381709259258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45962.381709259258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45962.381709259258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45962.381709259258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45962.381709259258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45962.381709259258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45962.381709259258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45962.381709259258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45962.381709259258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45962.381709259258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45962.381709259258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45962.381709259258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45962.381709259258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45962.381709259258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45962.381709259258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45962.381709259258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45962.381709259258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45962.381709259258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45962.381709259258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45962.381709259258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45962.381709259258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45962.381709259258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45962.381709259258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45962.381709259258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45962.381709259258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45962.381709259258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45962.381709259258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45962.381709259258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45962.381709259258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45962.381709259258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45962.381709259258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45962.381709259258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45962.381709259258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45962.381709259258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45962.381709259258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45962.381709259258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45962.381709259258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45962.381709259258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45962.381709259258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45962.381709259258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45962.381709259258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45962.381709259258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45962.381709259258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45962.381709259258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45962.381709259258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45962.381709259258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45962.381709259258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45962.381709259258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45962.381709259258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45962.381709259258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45962.381709259258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45962.381709259258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45962.381709259258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45962.381709259258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45962.381709259258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45962.381709259258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45962.381709259258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45962.381709259258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45962.381709259258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45962.381709259258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45962.381709259258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45962.381709259258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45962.381709259258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45962.381709259258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45962.381709259258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45962.381709259258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45962.381709259258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45962.381709259258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45962.381709259258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45962.381709259258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45962.381709259258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45962.381709259258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45962.381709259258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45962.381709259258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45962.381709259258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45962.381709259258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45962.381709259258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45962.381709259258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45962.381709259258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45962.381709259258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45962.381709259258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45962.381709259258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45962.381709259258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45962.381709259258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45962.381709259258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45962.381709259258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45962.381709259258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45962.381709259258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45962.381709259258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45962.381709259258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45962.381709259258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45962.381709259258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45962.381709259258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45962.381709259258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45962.381709259258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45962.381709259258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45962.381709259258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45962.381709259258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45962.381709259258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45962.381709259258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45962.381709259258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45962.381709259258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45962.381709259258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45962.381709259258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45962.381709259258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45962.381709259258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45962.381709259258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45962.381709259258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45962.381709259258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45962.381709259258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45962.381709259258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45962.381709259258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45962.381709259258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45962.381709259258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45962.381709259258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45962.381709259258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45962.381709259258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45962.381709259258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45962.381709259258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45962.381709259258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45962.381709259258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45962.381709259258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45962.381709259258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45962.381709259258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45962.381709259258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45962.381709259258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45962.381709259258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45962.381709259258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45962.381709259258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45962.381709259258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45962.381709259258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45962.381709259258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45962.381709259258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45962.381709259258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45962.381709259258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45962.381709259258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45962.381709259258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45962.381709259258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45962.381709259258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45962.381709259258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45962.381709259258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45962.381709259258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45962.381709259258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45962.381709259258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45962.381709259258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45962.381709259258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45962.381709259258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45962.381709259258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45962.381709259258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45962.381709259258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45962.381709259258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45962.381709259258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45962.381709259258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45962.381709259258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45962.381709259258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45962.381709259258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45962.381709259258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45962.381709259258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45962.381709259258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45962.381709259258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45962.381709259258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45962.381709259258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45962.381709259258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45962.381709259258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45962.381709259258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45962.381709259258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45962.381709259258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45962.381709259258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45962.381709259258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45962.381709259258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45962.381709259258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45962.381709259258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45962.381709259258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45962.381709259258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45962.381709259258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45962.381709259258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45962.381709259258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45962.381709259258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45962.381709259258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45962.381709259258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45962.381709259258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45962.381709259258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45962.381709259258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45962.381709259258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45962.381709259258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45962.381709259258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45962.381709259258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45962.381709259258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45962.381709259258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45962.381709259258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45962.381709259258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45962.381709259258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45962.381709259258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45962.381709259258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45962.381709259258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45962.381709259258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45962.381709259258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45962.381709259258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45962.381709259258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45962.381709259258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45962.381709259258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45962.381709259258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45962.381709259258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45962.381709259258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45962.381709259258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45962.381709259258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45962.381709259258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45962.381709259258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45962.381709259258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45962.381709259258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45962.381709259258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45962.381709259258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45962.381709259258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45962.381709259258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45962.381709259258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45962.381709259258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45962.381709259258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45962.381709259258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45962.381709259258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45962.381709259258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45962.381709259258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45962.381709259258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45962.381709259258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45962.381709259258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45962.381709259258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45962.381709259258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45962.381709259258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45962.381709259258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45962.381709259258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45962.381709259258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45962.381709259258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45962.381709259258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45962.381709259258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45962.381709259258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45962.381709259258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45962.381709259258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45962.381709259258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45962.381709259258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45962.381709259258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45962.381709259258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45962.381709259258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45962.381709259258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45962.381709259258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45962.381709259258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45962.381709259258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45962.381709259258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45962.381709259258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45962.381709259258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45962.381709259258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45962.381709259258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45962.381709259258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45962.381709259258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45962.381709259258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45962.381709259258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45962.381709259258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45962.381709259258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45962.381709259258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45962.381709259258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45962.381709259258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45962.381709259258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45962.381709259258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45962.381709259258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45962.381709259258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45962.381709259258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45962.381709259258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45962.381709259258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45962.381709259258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45962.381709259258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45962.381709259258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45962.381709259258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45962.381709259258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45962.381709259258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45962.381709259258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45962.381709259258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45962.381709259258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45962.381709259258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45962.381709259258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45962.381709259258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45962.381709259258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45962.381709259258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45962.381709259258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45962.381709259258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45962.381709259258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45962.381709259258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45962.381709259258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45962.381709259258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45962.381709259258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45962.381709259258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45962.381709259258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45962.381709259258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45962.381709259258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45962.381709259258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45962.381709259258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45962.381709259258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45962.381709259258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45962.381709259258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45962.381709259258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45962.381709259258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45962.381709259258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45962.381709259258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45962.381709259258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45962.381709259258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45962.381709259258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45962.381709259258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45962.381709259258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45962.381709259258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45962.381709259258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45962.381709259258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45962.381709259258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45962.381709259258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45962.381709259258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45962.381709259258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45962.381709259258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45962.381709259258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45962.381709259258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45962.381709259258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45962.381709259258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45962.381709259258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45962.381709259258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45962.381709259258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45962.381709259258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45962.381709259258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45962.381709259258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45962.381709259258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45962.381709259258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45962.381709259258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45962.381709259258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45962.381709259258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45962.381709259258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45962.381709259258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45962.381709259258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45962.381709259258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45962.381709259258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45962.381709259258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45962.381709259258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45962.381709259258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45962.381709259258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45962.381709259258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45962.381709259258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45962.381709259258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45962.381709259258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45962.381709259258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45962.381709259258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45962.381709259258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45962.381709259258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45962.381709259258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45962.381709259258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45962.381709259258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45962.381709259258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45962.381709259258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45962.381709259258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39137</v>
      </c>
      <c r="B2" s="103" t="str">
        <f>IFERROR(VLOOKUP(D2,DB!A:K,11,0),"")</f>
        <v>R6</v>
      </c>
      <c r="C2" s="105">
        <v>2</v>
      </c>
      <c r="D2" s="103" t="s">
        <v>34671</v>
      </c>
      <c r="E2" s="106" t="s">
        <v>39021</v>
      </c>
      <c r="F2" s="107">
        <v>45962.373148148145</v>
      </c>
      <c r="G2" s="77">
        <f ca="1">IFERROR(NOW()-F2,"-")</f>
        <v>8.5611111135222018E-3</v>
      </c>
      <c r="H2" s="107">
        <v>45962.367222222223</v>
      </c>
      <c r="I2" s="103" t="str">
        <f>IFERROR(VLOOKUP(D2,DB!A:F,6,0),"")</f>
        <v>SCECO</v>
      </c>
      <c r="J2" s="102" t="str">
        <f>IFERROR(VLOOKUP(D2,DB!A:G,7,0),"")</f>
        <v>Vandalized</v>
      </c>
      <c r="K2" s="108" t="s">
        <v>39138</v>
      </c>
      <c r="L2" s="109" t="str">
        <f>IFERROR(VLOOKUP(D2,DB!A:I,9,0),"")</f>
        <v>Latis</v>
      </c>
    </row>
    <row r="3" spans="1:16383" ht="31.5" customHeight="1">
      <c r="A3" s="104" t="s">
        <v>39139</v>
      </c>
      <c r="B3" s="103" t="str">
        <f>IFERROR(VLOOKUP(D3,DB!A:K,11,0),"")</f>
        <v>R6</v>
      </c>
      <c r="C3" s="105">
        <v>2</v>
      </c>
      <c r="D3" s="103" t="s">
        <v>30989</v>
      </c>
      <c r="E3" s="106" t="s">
        <v>39021</v>
      </c>
      <c r="F3" s="107">
        <v>45962.377071759256</v>
      </c>
      <c r="G3" s="77">
        <f ca="1">IFERROR(NOW()-F3,"-")</f>
        <v>4.637500001990702E-3</v>
      </c>
      <c r="H3" s="107">
        <v>45962.367546296293</v>
      </c>
      <c r="I3" s="103" t="str">
        <f>IFERROR(VLOOKUP(D3,DB!A:F,6,0),"")</f>
        <v>SCECO</v>
      </c>
      <c r="J3" s="102" t="str">
        <f>IFERROR(VLOOKUP(D3,DB!A:G,7,0),"")</f>
        <v>Vandalized</v>
      </c>
      <c r="K3" s="108" t="s">
        <v>39140</v>
      </c>
      <c r="L3" s="109" t="str">
        <f>IFERROR(VLOOKUP(D3,DB!A:I,9,0),"")</f>
        <v>Latis</v>
      </c>
    </row>
    <row r="4" spans="1:16383" ht="31.5" customHeight="1">
      <c r="A4" s="104"/>
      <c r="B4" s="103" t="str">
        <f>IFERROR(VLOOKUP(D4,DB!A:K,11,0),"")</f>
        <v>R6</v>
      </c>
      <c r="C4" s="105">
        <v>2</v>
      </c>
      <c r="D4" s="103" t="s">
        <v>29994</v>
      </c>
      <c r="E4" s="106"/>
      <c r="F4" s="107"/>
      <c r="G4" s="77">
        <f ca="1">IFERROR(NOW()-F4,"-")</f>
        <v>45962.381709259258</v>
      </c>
      <c r="H4" s="107">
        <v>45962.328703703701</v>
      </c>
      <c r="I4" s="103" t="str">
        <f>IFERROR(VLOOKUP(D4,DB!A:F,6,0),"")</f>
        <v>SCECO</v>
      </c>
      <c r="J4" s="102" t="str">
        <f>IFERROR(VLOOKUP(D4,DB!A:G,7,0),"")</f>
        <v>Dead</v>
      </c>
      <c r="K4" s="108" t="s">
        <v>39141</v>
      </c>
      <c r="L4" s="109" t="str">
        <f>IFERROR(VLOOKUP(D4,DB!A:I,9,0),"")</f>
        <v>Latis</v>
      </c>
    </row>
    <row r="5" spans="1:16383" ht="31.5" customHeight="1">
      <c r="A5" s="104"/>
      <c r="B5" s="103" t="str">
        <f>IFERROR(VLOOKUP(D5,DB!A:K,11,0),"")</f>
        <v/>
      </c>
      <c r="C5" s="105"/>
      <c r="D5" s="103"/>
      <c r="E5" s="106"/>
      <c r="F5" s="107"/>
      <c r="G5" s="77">
        <f ca="1">IFERROR(NOW()-F5,"-")</f>
        <v>45962.381709259258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45962.381709259258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45962.381709259258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45962.381709259258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45962.381709259258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45962.381709259258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45962.381709259258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45962.381709259258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45962.381709259258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45962.381709259258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45962.381709259258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45962.381709259258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45962.381709259258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45962.381709259258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45962.381709259258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45962.381709259258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45962.381709259258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45962.381709259258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45962.381709259258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45962.381709259258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45962.381709259258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45962.381709259258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45962.381709259258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45962.381709259258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45962.381709259258</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2025-11-01T06:10:12Z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