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295" documentId="120_S{2AC9BD13-BADA-5192-A53E-5A8FF88502F6}" xr6:coauthVersionLast="47" xr6:coauthVersionMax="47" xr10:uidLastSave="{F2E95289-179B-4ACC-AE0B-870322B0BBF6}"/>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D2" i="3"/>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G2" i="1"/>
  <c r="B5" i="5"/>
  <c r="G5" i="5"/>
  <c r="I5" i="5"/>
  <c r="J5" i="5"/>
  <c r="L5"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<sst xmlns="http://schemas.openxmlformats.org/spreadsheetml/2006/main" count="180293" uniqueCount="39131">
  <si>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</si>
  <si>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</si>
  <si>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</si>
  <si>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</si>
  <si>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</si>
  <si>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</si>
  <si>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</si>
  <si>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</si>
  <si>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</si>
  <si>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</si>
  <si>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</si>
  <si>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</si>
  <si>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</si>
  <si>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</si>
  <si>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</si>
  <si>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</si>
  <si>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</si>
  <si>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</si>
  <si>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</si>
  <si>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</si>
  <si>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</si>
  <si>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</si>
  <si>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</si>
  <si>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</si>
  <si>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</si>
  <si>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</si>
  <si>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</si>
  <si>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</si>
  <si>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</si>
  <si>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</si>
  <si>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</si>
  <si>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</si>
  <si>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</si>
  <si>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</si>
  <si>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</si>
  <si>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</si>
  <si>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</si>
  <si>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</si>
  <si>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</si>
  <si>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</si>
  <si>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</si>
  <si>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</si>
  <si>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</si>
  <si>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</si>
  <si>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</si>
  <si>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</si>
  <si>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</si>
  <si>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</si>
  <si>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</si>
  <si>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</si>
  <si>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</si>
  <si>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</si>
  <si>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</si>
  <si>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</si>
  <si>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</si>
  <si>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</si>
  <si>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</si>
  <si>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</si>
  <si>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</si>
  <si>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</si>
  <si>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</si>
  <si>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</si>
  <si>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</si>
  <si>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</si>
  <si>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</si>
  <si>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</si>
  <si>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</si>
  <si>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</si>
  <si>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</si>
  <si>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</si>
  <si>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</si>
  <si>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</si>
  <si>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</si>
  <si>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</si>
  <si>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</si>
  <si>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</si>
  <si>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</si>
  <si>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</si>
  <si>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</si>
  <si>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</si>
  <si>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</si>
  <si>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</si>
  <si>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</si>
  <si>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</si>
  <si>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</si>
  <si>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</si>
  <si>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</si>
  <si>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</si>
  <si>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</si>
  <si>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</si>
  <si>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</si>
  <si>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</si>
  <si>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</si>
  <si>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</si>
  <si>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</si>
  <si>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</si>
  <si>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</si>
  <si>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</si>
  <si>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</si>
  <si>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</si>
  <si>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</si>
  <si>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</si>
  <si>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</si>
  <si>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</si>
  <si>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</si>
  <si>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</si>
  <si>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</si>
  <si>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</si>
  <si>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</si>
  <si>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</si>
  <si>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</si>
  <si>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</si>
  <si>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</si>
  <si>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</si>
  <si>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</si>
  <si>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</si>
  <si>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</si>
  <si>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</si>
  <si>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</si>
  <si>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</si>
  <si>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</si>
  <si>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</si>
  <si>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</si>
  <si>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</si>
  <si>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</si>
  <si>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</si>
  <si>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</si>
  <si>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</si>
  <si>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</si>
  <si>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</si>
  <si>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</si>
  <si>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</si>
  <si>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</si>
  <si>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</si>
  <si>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</si>
  <si>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</si>
  <si>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</si>
  <si>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</si>
  <si>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</si>
  <si>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</si>
  <si>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</si>
  <si>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</si>
  <si>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</si>
  <si>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</si>
  <si>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</si>
  <si>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</si>
  <si>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</si>
  <si>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</si>
  <si>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</si>
  <si>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</si>
  <si>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</si>
  <si>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</si>
  <si>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</si>
  <si>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</si>
  <si>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</si>
  <si>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</si>
  <si>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</si>
  <si>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</si>
  <si>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</si>
  <si>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</si>
  <si>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</si>
  <si>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</si>
  <si>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</si>
  <si>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</si>
  <si>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</si>
  <si>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</si>
  <si>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</si>
  <si>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</si>
  <si>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</si>
  <si>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</si>
  <si>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</si>
  <si>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</si>
  <si>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</si>
  <si>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</si>
  <si>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</si>
  <si>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</si>
  <si>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</si>
  <si>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</si>
  <si>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</si>
  <si>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</si>
  <si>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</si>
  <si>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</si>
  <si>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</si>
  <si>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</si>
  <si>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</si>
  <si>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</si>
  <si>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</si>
  <si>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</si>
  <si>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</si>
  <si>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</si>
  <si>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</si>
  <si>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</si>
  <si>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</si>
  <si>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</si>
  <si>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</si>
  <si>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</si>
  <si>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</si>
  <si>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</si>
  <si>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</si>
  <si>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</si>
  <si>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</si>
  <si>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</si>
  <si>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</si>
  <si>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</si>
  <si>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</si>
  <si>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</si>
  <si>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</si>
  <si>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</si>
  <si>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</si>
  <si>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</si>
  <si>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</si>
  <si>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</si>
  <si>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</si>
  <si>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</si>
  <si>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</si>
  <si>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</si>
  <si>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</si>
  <si>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</si>
  <si>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</si>
  <si>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</si>
  <si>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</si>
  <si>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</si>
  <si>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</si>
  <si>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</si>
  <si>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</si>
  <si>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</si>
  <si>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</si>
  <si>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</si>
  <si>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</si>
  <si>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</si>
  <si>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</si>
  <si>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</si>
  <si>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</si>
  <si>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</si>
  <si>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</si>
  <si>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</si>
  <si>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</si>
  <si>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</si>
  <si>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</si>
  <si>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</si>
  <si>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</si>
  <si>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</si>
  <si>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</si>
  <si>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</si>
  <si>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</si>
  <si>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</si>
  <si>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</si>
  <si>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</si>
  <si>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</si>
  <si>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</si>
  <si>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</si>
  <si>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</si>
  <si>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</si>
  <si>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</si>
  <si>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</si>
  <si>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</si>
  <si>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</si>
  <si>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</si>
  <si>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</si>
  <si>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</si>
  <si>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</si>
  <si>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</si>
  <si>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</si>
  <si>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</si>
  <si>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</si>
  <si>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</si>
  <si>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</si>
  <si>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</si>
  <si>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</si>
  <si>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</si>
  <si>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</si>
  <si>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</si>
  <si>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</si>
  <si>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</si>
  <si>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</si>
  <si>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</si>
  <si>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</si>
  <si>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</si>
  <si>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</si>
  <si>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</si>
  <si>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</si>
  <si>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</si>
  <si>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</si>
  <si>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</si>
  <si>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</si>
  <si>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</si>
  <si>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</si>
  <si>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</si>
  <si>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</si>
  <si>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</si>
  <si>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</si>
  <si>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</si>
  <si>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</si>
  <si>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</si>
  <si>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</si>
  <si>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</si>
  <si>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</si>
  <si>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</si>
  <si>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</si>
  <si>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</si>
  <si>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</si>
  <si>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</si>
  <si>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</si>
  <si>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</si>
  <si>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</si>
  <si>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</si>
  <si>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</si>
  <si>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</si>
  <si>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</si>
  <si>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</si>
  <si>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</si>
  <si>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</si>
  <si>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</si>
  <si>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</si>
  <si>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</si>
  <si>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</si>
  <si>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</si>
  <si>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</si>
  <si>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</si>
  <si>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</si>
  <si>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</si>
  <si>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</si>
  <si>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</si>
  <si>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</si>
  <si>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</si>
  <si>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</si>
  <si>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</si>
  <si>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</si>
  <si>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</si>
  <si>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</si>
  <si>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</si>
  <si>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</si>
  <si>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</si>
  <si>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</si>
  <si>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</si>
  <si>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</si>
  <si>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</si>
  <si>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</si>
  <si>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</si>
  <si>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</si>
  <si>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</si>
  <si>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</si>
  <si>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</si>
  <si>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</si>
  <si>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</si>
  <si>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</si>
  <si>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</si>
  <si>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</si>
  <si>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</si>
  <si>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</si>
  <si>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</si>
  <si>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</si>
  <si>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</si>
  <si>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</si>
  <si>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</si>
  <si>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</si>
  <si>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</si>
  <si>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</si>
  <si>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</si>
  <si>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</si>
  <si>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</si>
  <si>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</si>
  <si>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</si>
  <si>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</si>
  <si>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</si>
  <si>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</si>
  <si>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</si>
  <si>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</si>
  <si>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</si>
  <si>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</si>
  <si>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</si>
  <si>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</si>
  <si>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</si>
  <si>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</si>
  <si>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</si>
  <si>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</si>
  <si>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</si>
  <si>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</si>
  <si>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</si>
  <si>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</si>
  <si>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</si>
  <si>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</si>
  <si>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</si>
  <si>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</si>
  <si>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</si>
  <si>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</si>
  <si>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</si>
  <si>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</si>
  <si>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</si>
  <si>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</si>
  <si>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</si>
  <si>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</si>
  <si>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</si>
  <si>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</si>
  <si>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</si>
  <si>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</si>
  <si>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</si>
  <si>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</si>
  <si>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</si>
  <si>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</si>
  <si>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</si>
  <si>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</si>
  <si>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</si>
  <si>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</si>
  <si>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</si>
  <si>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</si>
  <si>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</si>
  <si>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</si>
  <si>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</si>
  <si>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</si>
  <si>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</si>
  <si>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</si>
  <si>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</si>
  <si>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</si>
  <si>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</si>
  <si>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</si>
  <si>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</si>
  <si>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</si>
  <si>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</si>
  <si>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</si>
  <si>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</si>
  <si>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</si>
  <si>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</si>
  <si>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</si>
  <si>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</si>
  <si>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</si>
  <si>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</si>
  <si>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</si>
  <si>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</si>
  <si>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</si>
  <si>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</si>
  <si>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</si>
  <si>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</si>
  <si>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</si>
  <si>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</si>
  <si>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</si>
  <si>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</si>
  <si>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</si>
  <si>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</si>
  <si>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</si>
  <si>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</si>
  <si>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</si>
  <si>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</si>
  <si>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</si>
  <si>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</si>
  <si>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</si>
  <si>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</si>
  <si>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</si>
  <si>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</si>
  <si>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</si>
  <si>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</si>
  <si>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</si>
  <si>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</si>
  <si>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</si>
  <si>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</si>
  <si>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</si>
  <si>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</si>
  <si>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</si>
  <si>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</si>
  <si>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</si>
  <si>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</si>
  <si>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</si>
  <si>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</si>
  <si>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</si>
  <si>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</si>
  <si>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</si>
  <si>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</si>
  <si>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</si>
  <si>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</si>
  <si>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</si>
  <si>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</si>
  <si>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</si>
  <si>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</si>
  <si>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</si>
  <si>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</si>
  <si>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</si>
  <si>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</si>
  <si>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</si>
  <si>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</si>
  <si>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</si>
  <si>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</si>
  <si>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</si>
  <si>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</si>
  <si>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</si>
  <si>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</si>
  <si>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</si>
  <si>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</si>
  <si>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</si>
  <si>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</si>
  <si>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</si>
  <si>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</si>
  <si>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</si>
  <si>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</si>
  <si>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</si>
  <si>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</si>
  <si>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</si>
  <si>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</si>
  <si>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</si>
  <si>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</si>
  <si>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</si>
  <si>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</si>
  <si>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</si>
  <si>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</si>
  <si>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</si>
  <si>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</si>
  <si>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</si>
  <si>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</si>
  <si>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</si>
  <si>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</si>
  <si>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</si>
  <si>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</si>
  <si>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</si>
  <si>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</si>
  <si>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</si>
  <si>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</si>
  <si>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</si>
  <si>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</si>
  <si>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</si>
  <si>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</si>
  <si>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</si>
  <si>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</si>
  <si>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</si>
  <si>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</si>
  <si>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</si>
  <si>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</si>
  <si>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</si>
  <si>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</si>
  <si>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</si>
  <si>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</si>
  <si>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</si>
  <si>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</si>
  <si>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</si>
  <si>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</si>
  <si>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</si>
  <si>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</si>
  <si>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</si>
  <si>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</si>
  <si>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</si>
  <si>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</si>
  <si>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</si>
  <si>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</si>
  <si>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</si>
  <si>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</si>
  <si>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</si>
  <si>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</si>
  <si>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</si>
  <si>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</si>
  <si>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</si>
  <si>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</si>
  <si>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</si>
  <si>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</si>
  <si>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</si>
  <si>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</si>
  <si>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</si>
  <si>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</si>
  <si>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</si>
  <si>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</si>
  <si>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</si>
  <si>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</si>
  <si>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</si>
  <si>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</si>
  <si>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</si>
  <si>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</si>
  <si>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</si>
  <si>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</si>
  <si>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</si>
  <si>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</si>
  <si>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</si>
  <si>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</si>
  <si>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</si>
  <si>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</si>
  <si>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</si>
  <si>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</si>
  <si>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</si>
  <si>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</si>
  <si>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</si>
  <si>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</si>
  <si>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</si>
  <si>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</si>
  <si>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</si>
  <si>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</si>
  <si>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</si>
  <si>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</si>
  <si>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</si>
  <si>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</si>
  <si>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</si>
  <si>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</si>
  <si>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</si>
  <si>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</si>
  <si>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</si>
  <si>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</si>
  <si>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</si>
  <si>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</si>
  <si>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</si>
  <si>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</si>
  <si>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</si>
  <si>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</si>
  <si>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</si>
  <si>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</si>
  <si>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</si>
  <si>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</si>
  <si>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</si>
  <si>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</si>
  <si>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</si>
  <si>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</si>
  <si>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</si>
  <si>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</si>
  <si>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</si>
  <si>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</si>
  <si>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</si>
  <si>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</si>
  <si>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</si>
  <si>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</si>
  <si>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</si>
  <si>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</si>
  <si>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</si>
  <si>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</si>
  <si>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</si>
  <si>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</si>
  <si>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</si>
  <si>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</si>
  <si>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</si>
  <si>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</si>
  <si>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</si>
  <si>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</si>
  <si>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</si>
  <si>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</si>
  <si>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</si>
  <si>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</si>
  <si>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</si>
  <si>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</si>
  <si>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</si>
  <si>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</si>
  <si>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</si>
  <si>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</si>
  <si>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</si>
  <si>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</si>
  <si>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</si>
  <si>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</si>
  <si>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</si>
  <si>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</si>
  <si>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</si>
  <si>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</si>
  <si>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</si>
  <si>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</si>
  <si>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</si>
  <si>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</si>
  <si>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</si>
  <si>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</si>
  <si>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</si>
  <si>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</si>
  <si>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</si>
  <si>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</si>
  <si>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</si>
  <si>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</si>
  <si>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</si>
  <si>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</si>
  <si>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</si>
  <si>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</si>
  <si>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</si>
  <si>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</si>
  <si>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</si>
  <si>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</si>
  <si>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</si>
  <si>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</si>
  <si>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</si>
  <si>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</si>
  <si>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</si>
  <si>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</si>
  <si>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</si>
  <si>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</si>
  <si>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</si>
  <si>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</si>
  <si>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</si>
  <si>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</si>
  <si>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</si>
  <si>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</si>
  <si>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</si>
  <si>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</si>
  <si>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</si>
  <si>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</si>
  <si>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</si>
  <si>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</si>
  <si>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</si>
  <si>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</si>
  <si>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</si>
  <si>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</si>
  <si>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</si>
  <si>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</si>
  <si>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</si>
  <si>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</si>
  <si>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</si>
  <si>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</si>
  <si>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</si>
  <si>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</si>
  <si>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</si>
  <si>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</si>
  <si>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</si>
  <si>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</si>
  <si>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</si>
  <si>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</si>
  <si>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</si>
  <si>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</si>
  <si>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</si>
  <si>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</si>
  <si>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</si>
  <si>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</si>
  <si>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</si>
  <si>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</si>
  <si>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</si>
  <si>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</si>
  <si>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</si>
  <si>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</si>
  <si>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</si>
  <si>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</si>
  <si>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</si>
  <si>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</si>
  <si>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</si>
  <si>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</si>
  <si>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</si>
  <si>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</si>
  <si>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</si>
  <si>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</si>
  <si>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</si>
  <si>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</si>
  <si>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</si>
  <si>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</si>
  <si>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</si>
  <si>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</si>
  <si>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</si>
  <si>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</si>
  <si>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</si>
  <si>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</si>
  <si>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</si>
  <si>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</si>
  <si>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</si>
  <si>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</si>
  <si>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</si>
  <si>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</si>
  <si>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</si>
  <si>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</si>
  <si>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</si>
  <si>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</si>
  <si>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</si>
  <si>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</si>
  <si>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</si>
  <si>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</si>
  <si>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</si>
  <si>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</si>
  <si>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</si>
  <si>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</si>
  <si>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</si>
  <si>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</si>
  <si>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</si>
  <si>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</si>
  <si>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</si>
  <si>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</si>
  <si>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</si>
  <si>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</si>
  <si>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</si>
  <si>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</si>
  <si>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</si>
  <si>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</si>
  <si>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</si>
  <si>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</si>
  <si>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</si>
  <si>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</si>
  <si>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</si>
  <si>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</si>
  <si>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</si>
  <si>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</si>
  <si>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</si>
  <si>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</si>
  <si>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</si>
  <si>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</si>
  <si>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</si>
  <si>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</si>
  <si>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</si>
  <si>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</si>
  <si>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</si>
  <si>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</si>
  <si>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</si>
  <si>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</si>
  <si>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</si>
  <si>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</si>
  <si>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</si>
  <si>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</si>
  <si>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</si>
  <si>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</si>
  <si>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</si>
  <si>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</si>
  <si>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</si>
  <si>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</si>
  <si>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</si>
  <si>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</si>
  <si>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</si>
  <si>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</si>
  <si>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</si>
  <si>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</si>
  <si>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</si>
  <si>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</si>
  <si>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</si>
  <si>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</si>
  <si>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</si>
  <si>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</si>
  <si>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</si>
  <si>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</si>
  <si>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</si>
  <si>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</si>
  <si>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</si>
  <si>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</si>
  <si>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</si>
  <si>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</si>
  <si>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</si>
  <si>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</si>
  <si>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</si>
  <si>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</si>
  <si>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</si>
  <si>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</si>
  <si>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</si>
  <si>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</si>
  <si>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</si>
  <si>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</si>
  <si>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</si>
  <si>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</si>
  <si>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</si>
  <si>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</si>
  <si>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</si>
  <si>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</si>
  <si>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</si>
  <si>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</si>
  <si>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</si>
  <si>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</si>
  <si>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</si>
  <si>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</si>
  <si>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</si>
  <si>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</si>
  <si>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</si>
  <si>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</si>
  <si>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</si>
  <si>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</si>
  <si>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</si>
  <si>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</si>
  <si>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</si>
  <si>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</si>
  <si>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</si>
  <si>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</si>
  <si>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</si>
  <si>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</si>
  <si>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</si>
  <si>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</si>
  <si>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</si>
  <si>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</si>
  <si>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</si>
  <si>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</si>
  <si>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</si>
  <si>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</si>
  <si>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</si>
  <si>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</si>
  <si>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</si>
  <si>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</si>
  <si>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</si>
  <si>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</si>
  <si>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</si>
  <si>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</si>
  <si>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</si>
  <si>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</si>
  <si>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</si>
  <si>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</si>
  <si>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</si>
  <si>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</si>
  <si>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</si>
  <si>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</si>
  <si>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</si>
  <si>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</si>
  <si>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</si>
  <si>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</si>
  <si>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</si>
  <si>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</si>
  <si>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</si>
  <si>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</si>
  <si>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</si>
  <si>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</si>
  <si>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</si>
  <si>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</si>
  <si>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</si>
  <si>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</si>
  <si>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</si>
  <si>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</si>
  <si>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</si>
  <si>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</si>
  <si>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</si>
  <si>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</si>
  <si>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</si>
  <si>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</si>
  <si>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</si>
  <si>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</si>
  <si>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</si>
  <si>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</si>
  <si>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</si>
  <si>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</si>
  <si>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</si>
  <si>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</si>
  <si>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</si>
  <si>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</si>
  <si>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</si>
  <si>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</si>
  <si>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</si>
  <si>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</si>
  <si>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</si>
  <si>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</si>
  <si>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</si>
  <si>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</si>
  <si>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</si>
  <si>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</si>
  <si>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</si>
  <si>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</si>
  <si>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</si>
  <si>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</si>
  <si>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</si>
  <si>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</si>
  <si>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</si>
  <si>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</si>
  <si>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</si>
  <si>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</si>
  <si>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</si>
  <si>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</si>
  <si>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</si>
  <si>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</si>
  <si>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</si>
  <si>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</si>
  <si>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</si>
  <si>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</si>
  <si>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</si>
  <si>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</si>
  <si>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</si>
  <si>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</si>
  <si>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</si>
  <si>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</si>
  <si>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</si>
  <si>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</si>
  <si>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</si>
  <si>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</si>
  <si>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</si>
  <si>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</si>
  <si>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</si>
  <si>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</si>
  <si>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</si>
  <si>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</si>
  <si>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</si>
  <si>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</si>
  <si>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</si>
  <si>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</si>
  <si>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</si>
  <si>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</si>
  <si>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</si>
  <si>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</si>
  <si>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</si>
  <si>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</si>
  <si>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</si>
  <si>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</si>
  <si>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</si>
  <si>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</si>
  <si>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</si>
  <si>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</si>
  <si>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</si>
  <si>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</si>
  <si>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</si>
  <si>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</si>
  <si>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</si>
  <si>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</si>
  <si>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</si>
  <si>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</si>
  <si>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</si>
  <si>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</si>
  <si>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</si>
  <si>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</si>
  <si>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</si>
  <si>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</si>
  <si>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</si>
  <si>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</si>
  <si>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</si>
  <si>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</si>
  <si>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</si>
  <si>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</si>
  <si>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</si>
  <si>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</si>
  <si>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</si>
  <si>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</si>
  <si>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</si>
  <si>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</si>
  <si>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</si>
  <si>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</si>
  <si>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</si>
  <si>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</si>
  <si>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</si>
  <si>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</si>
  <si>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</si>
  <si>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</si>
  <si>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</si>
  <si>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</si>
  <si>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</si>
  <si>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</si>
  <si>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</si>
  <si>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</si>
  <si>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</si>
  <si>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</si>
  <si>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</si>
  <si>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</si>
  <si>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</si>
  <si>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</si>
  <si>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</si>
  <si>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</si>
  <si>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</si>
  <si>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</si>
  <si>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</si>
  <si>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</si>
  <si>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</si>
  <si>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</si>
  <si>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</si>
  <si>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</si>
  <si>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</si>
  <si>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</si>
  <si>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</si>
  <si>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</si>
  <si>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</si>
  <si>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</si>
  <si>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</si>
  <si>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</si>
  <si>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</si>
  <si>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</si>
  <si>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</si>
  <si>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</si>
  <si>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</si>
  <si>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</si>
  <si>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</si>
  <si>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</si>
  <si>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</si>
  <si>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</si>
  <si>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</si>
  <si>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</si>
  <si>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</si>
  <si>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</si>
  <si>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</si>
  <si>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</si>
  <si>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</si>
  <si>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</si>
  <si>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</si>
  <si>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</si>
  <si>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</si>
  <si>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</si>
  <si>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</si>
  <si>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</si>
  <si>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</si>
  <si>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</si>
  <si>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</si>
  <si>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</si>
  <si>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</si>
  <si>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</si>
  <si>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</si>
  <si>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</si>
  <si>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</si>
  <si>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</si>
  <si>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</si>
  <si>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</si>
  <si>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</si>
  <si>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</si>
  <si>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</si>
  <si>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</si>
  <si>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</si>
  <si>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</si>
  <si>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</si>
  <si>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</si>
  <si>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</si>
  <si>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</si>
  <si>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</si>
  <si>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</si>
  <si>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</si>
  <si>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</si>
  <si>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</si>
  <si>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</si>
  <si>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</si>
  <si>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</si>
  <si>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</si>
  <si>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</si>
  <si>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</si>
  <si>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</si>
  <si>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</si>
  <si>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</si>
  <si>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</si>
  <si>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</si>
  <si>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</si>
  <si>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</si>
  <si>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</si>
  <si>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</si>
  <si>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</si>
  <si>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</si>
  <si>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</si>
  <si>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</si>
  <si>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</si>
  <si>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</si>
  <si>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</si>
  <si>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</si>
  <si>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</si>
  <si>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</si>
  <si>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</si>
  <si>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</si>
  <si>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</si>
  <si>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</si>
  <si>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</si>
  <si>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</si>
  <si>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</si>
  <si>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</si>
  <si>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</si>
  <si>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</si>
  <si>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</si>
  <si>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</si>
  <si>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</si>
  <si>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</si>
  <si>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</si>
  <si>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</si>
  <si>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</si>
  <si>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</si>
  <si>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</si>
  <si>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</si>
  <si>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</si>
  <si>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</si>
  <si>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</si>
  <si>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</si>
  <si>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</si>
  <si>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</si>
  <si>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</si>
  <si>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</si>
  <si>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</si>
  <si>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</si>
  <si>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</si>
  <si>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</si>
  <si>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</si>
  <si>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</si>
  <si>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</si>
  <si>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</si>
  <si>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</si>
  <si>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</si>
  <si>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</si>
  <si>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</si>
  <si>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</si>
  <si>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</si>
  <si>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</si>
  <si>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</si>
  <si>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</si>
  <si>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</si>
  <si>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</si>
  <si>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</si>
  <si>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</si>
  <si>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</si>
  <si>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</si>
  <si>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</si>
  <si>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</si>
  <si>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</si>
  <si>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</si>
  <si>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</si>
  <si>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</si>
  <si>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</si>
  <si>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</si>
  <si>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</si>
  <si>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</si>
  <si>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</si>
  <si>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</si>
  <si>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</si>
  <si>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</si>
  <si>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</si>
  <si>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</si>
  <si>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</si>
  <si>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</si>
  <si>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</si>
  <si>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</si>
  <si>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</si>
  <si>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</si>
  <si>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</si>
  <si>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</si>
  <si>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</si>
  <si>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</si>
  <si>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</si>
  <si>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</si>
  <si>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</si>
  <si>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</si>
  <si>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</si>
  <si>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</si>
  <si>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</si>
  <si>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</si>
  <si>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</si>
  <si>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</si>
  <si>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</si>
  <si>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</si>
  <si>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</si>
  <si>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</si>
  <si>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</si>
  <si>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</si>
  <si>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</si>
  <si>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</si>
  <si>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</si>
  <si>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</si>
  <si>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</si>
  <si>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</si>
  <si>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</si>
  <si>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</si>
  <si>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</si>
  <si>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</si>
  <si>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</si>
  <si>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</si>
  <si>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</si>
  <si>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</si>
  <si>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</si>
  <si>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</si>
  <si>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</si>
  <si>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</si>
  <si>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</si>
  <si>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</si>
  <si>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</si>
  <si>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</si>
  <si>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</si>
  <si>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</si>
  <si>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</si>
  <si>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</si>
  <si>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</si>
  <si>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</si>
  <si>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</si>
  <si>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</si>
  <si>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</si>
  <si>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</si>
  <si>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</si>
  <si>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</si>
  <si>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</si>
  <si>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</si>
  <si>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</si>
  <si>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</si>
  <si>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</si>
  <si>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</si>
  <si>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</si>
  <si>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</si>
  <si>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</si>
  <si>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</si>
  <si>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</si>
  <si>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</si>
  <si>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</si>
  <si>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</si>
  <si>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</si>
  <si>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</si>
  <si>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</si>
  <si>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</si>
  <si>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</si>
  <si>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</si>
  <si>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</si>
  <si>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</si>
  <si>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</si>
  <si>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</si>
  <si>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</si>
  <si>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</si>
  <si>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</si>
  <si>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</si>
  <si>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</si>
  <si>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</si>
  <si>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</si>
  <si>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</si>
  <si>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</si>
  <si>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</si>
  <si>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</si>
  <si>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</si>
  <si>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</si>
  <si>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</si>
  <si>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</si>
  <si>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</si>
  <si>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</si>
  <si>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</si>
  <si>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</si>
  <si>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</si>
  <si>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</si>
  <si>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</si>
  <si>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</si>
  <si>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</si>
  <si>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</si>
  <si>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</si>
  <si>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</si>
  <si>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</si>
  <si>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</si>
  <si>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</si>
  <si>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</si>
  <si>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</si>
  <si>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</si>
  <si>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</si>
  <si>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</si>
  <si>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</si>
  <si>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</si>
  <si>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</si>
  <si>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</si>
  <si>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</si>
  <si>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</si>
  <si>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</si>
  <si>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</si>
  <si>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</si>
  <si>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</si>
  <si>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</si>
  <si>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</si>
  <si>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</si>
  <si>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</si>
  <si>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</si>
  <si>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</si>
  <si>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</si>
  <si>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</si>
  <si>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</si>
  <si>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</si>
  <si>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</si>
  <si>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</si>
  <si>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</si>
  <si>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</si>
  <si>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</si>
  <si>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</si>
  <si>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</si>
  <si>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</si>
  <si>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</si>
  <si>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</si>
  <si>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</si>
  <si>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</si>
  <si>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</si>
  <si>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</si>
  <si>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</si>
  <si>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</si>
  <si>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</si>
  <si>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</si>
  <si>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</si>
  <si>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</si>
  <si>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</si>
  <si>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</si>
  <si>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</si>
  <si>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</si>
  <si>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</si>
  <si>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</si>
  <si>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</si>
  <si>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</si>
  <si>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</si>
  <si>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</si>
  <si>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</si>
  <si>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</si>
  <si>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</si>
  <si>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</si>
  <si>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</si>
  <si>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</si>
  <si>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</si>
  <si>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</si>
  <si>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</si>
  <si>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</si>
  <si>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</si>
  <si>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</si>
  <si>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</si>
  <si>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</si>
  <si>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</si>
  <si>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</si>
  <si>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</si>
  <si>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</si>
  <si>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</si>
  <si>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</si>
  <si>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</si>
  <si>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</si>
  <si>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</si>
  <si>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</si>
  <si>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</si>
  <si>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</si>
  <si>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</si>
  <si>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</si>
  <si>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</si>
  <si>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</si>
  <si>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</si>
  <si>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</si>
  <si>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</si>
  <si>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</si>
  <si>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</si>
  <si>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</si>
  <si>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</si>
  <si>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</si>
  <si>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</si>
  <si>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</si>
  <si>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</si>
  <si>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</si>
  <si>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</si>
  <si>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</si>
  <si>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</si>
  <si>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</si>
  <si>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</si>
  <si>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</si>
  <si>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</si>
  <si>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</si>
  <si>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</si>
  <si>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</si>
  <si>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</si>
  <si>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</si>
  <si>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</si>
  <si>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</si>
  <si>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</si>
  <si>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</si>
  <si>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</si>
  <si>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</si>
  <si>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</si>
  <si>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</si>
  <si>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</si>
  <si>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</si>
  <si>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</si>
  <si>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</si>
  <si>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</si>
  <si>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</si>
  <si>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</si>
  <si>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</si>
  <si>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</si>
  <si>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</si>
  <si>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</si>
  <si>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</si>
  <si>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</si>
  <si>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</si>
  <si>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</si>
  <si>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</si>
  <si>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</si>
  <si>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</si>
  <si>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</si>
  <si>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</si>
  <si>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</si>
  <si>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</si>
  <si>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</si>
  <si>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</si>
  <si>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</si>
  <si>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</si>
  <si>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</si>
  <si>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</si>
  <si>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</si>
  <si>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</si>
  <si>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</si>
  <si>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</si>
  <si>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</si>
  <si>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</si>
  <si>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</si>
  <si>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</si>
  <si>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</si>
  <si>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</si>
  <si>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</si>
  <si>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</si>
  <si>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</si>
  <si>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</si>
  <si>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</si>
  <si>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</si>
  <si>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</si>
  <si>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</si>
  <si>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</si>
  <si>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</si>
  <si>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</si>
  <si>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</si>
  <si>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</si>
  <si>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</si>
  <si>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</si>
  <si>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</si>
  <si>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</si>
  <si>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</si>
  <si>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</si>
  <si>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</si>
  <si>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</si>
  <si>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</si>
  <si>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</si>
  <si>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</si>
  <si>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</si>
  <si>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</si>
  <si>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</si>
  <si>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</si>
  <si>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</si>
  <si>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</si>
  <si>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</si>
  <si>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</si>
  <si>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</si>
  <si>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</si>
  <si>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</si>
  <si>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</si>
  <si>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</si>
  <si>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</si>
  <si>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</si>
  <si>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</si>
  <si>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</si>
  <si>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</si>
  <si>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</si>
  <si>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</si>
  <si>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</si>
  <si>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</si>
  <si>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</si>
  <si>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</si>
  <si>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</si>
  <si>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</si>
  <si>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</si>
  <si>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</si>
  <si>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</si>
  <si>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</si>
  <si>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</si>
  <si>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</si>
  <si>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</si>
  <si>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</si>
  <si>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</si>
  <si>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</si>
  <si>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</si>
  <si>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</si>
  <si>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</si>
  <si>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</si>
  <si>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</si>
  <si>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</si>
  <si>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</si>
  <si>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</si>
  <si>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</si>
  <si>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</si>
  <si>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</si>
  <si>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</si>
  <si>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</si>
  <si>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</si>
  <si>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</si>
  <si>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</si>
  <si>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</si>
  <si>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</si>
  <si>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</si>
  <si>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</si>
  <si>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</si>
  <si>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</si>
  <si>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</si>
  <si>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</si>
  <si>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</si>
  <si>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</si>
  <si>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</si>
  <si>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</si>
  <si>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</si>
  <si>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</si>
  <si>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</si>
  <si>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</si>
  <si>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</si>
  <si>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</si>
  <si>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</si>
  <si>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</si>
  <si>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</si>
  <si>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</si>
  <si>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</si>
  <si>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</si>
  <si>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</si>
  <si>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</si>
  <si>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</si>
  <si>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</si>
  <si>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</si>
  <si>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</si>
  <si>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</si>
  <si>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</si>
  <si>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</si>
  <si>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</si>
  <si>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</si>
  <si>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</si>
  <si>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</si>
  <si>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</si>
  <si>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</si>
  <si>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</si>
  <si>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</si>
  <si>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</si>
  <si>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</si>
  <si>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</si>
  <si>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</si>
  <si>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</si>
  <si>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</si>
  <si>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</si>
  <si>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</si>
  <si>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</si>
  <si>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</si>
  <si>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</si>
  <si>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</si>
  <si>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</si>
  <si>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</si>
  <si>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</si>
  <si>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</si>
  <si>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</si>
  <si>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</si>
  <si>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</si>
  <si>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</si>
  <si>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</si>
  <si>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</si>
  <si>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</si>
  <si>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</si>
  <si>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</si>
  <si>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</si>
  <si>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</si>
  <si>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</si>
  <si>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</si>
  <si>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</si>
  <si>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</si>
  <si>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</si>
  <si>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</si>
  <si>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</si>
  <si>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</si>
  <si>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</si>
  <si>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</si>
  <si>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</si>
  <si>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</si>
  <si>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</si>
  <si>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</si>
  <si>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</si>
  <si>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</si>
  <si>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</si>
  <si>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</si>
  <si>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</si>
  <si>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</si>
  <si>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</si>
  <si>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</si>
  <si>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</si>
  <si>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</si>
  <si>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</si>
  <si>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</si>
  <si>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</si>
  <si>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</si>
  <si>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</si>
  <si>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</si>
  <si>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</si>
  <si>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</si>
  <si>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</si>
  <si>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</si>
  <si>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</si>
  <si>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</si>
  <si>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</si>
  <si>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</si>
  <si>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</si>
  <si>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</si>
  <si>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</si>
  <si>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</si>
  <si>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</si>
  <si>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</si>
  <si>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</si>
  <si>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</si>
  <si>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</si>
  <si>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</si>
  <si>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</si>
  <si>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</si>
  <si>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</si>
  <si>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</si>
  <si>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</si>
  <si>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</si>
  <si>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</si>
  <si>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</si>
  <si>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</si>
  <si>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</si>
  <si>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</si>
  <si>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</si>
  <si>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</si>
  <si>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</si>
  <si>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</si>
  <si>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</si>
  <si>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</si>
  <si>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</si>
  <si>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</si>
  <si>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</si>
  <si>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</si>
  <si>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</si>
  <si>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</si>
  <si>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</si>
  <si>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</si>
  <si>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</si>
  <si>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</si>
  <si>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</si>
  <si>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</si>
  <si>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</si>
  <si>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</si>
  <si>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</si>
  <si>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</si>
  <si>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</si>
  <si>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</si>
  <si>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</si>
  <si>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</si>
  <si>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</si>
  <si>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</si>
  <si>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</si>
  <si>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</si>
  <si>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</si>
  <si>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</si>
  <si>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</si>
  <si>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</si>
  <si>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</si>
  <si>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</si>
  <si>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</si>
  <si>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</si>
  <si>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</si>
  <si>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</si>
  <si>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</si>
  <si>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</si>
  <si>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</si>
  <si>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</si>
  <si>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</si>
  <si>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</si>
  <si>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</si>
  <si>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</si>
  <si>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</si>
  <si>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</si>
  <si>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</si>
  <si>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</si>
  <si>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</si>
  <si>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</si>
  <si>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</si>
  <si>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</si>
  <si>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</si>
  <si>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</si>
  <si>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</si>
  <si>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</si>
  <si>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</si>
  <si>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</si>
  <si>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</si>
  <si>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</si>
  <si>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</si>
  <si>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</si>
  <si>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</si>
  <si>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</si>
  <si>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</si>
  <si>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</si>
  <si>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</si>
  <si>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</si>
  <si>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</si>
  <si>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</si>
  <si>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</si>
  <si>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</si>
  <si>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</si>
  <si>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</si>
  <si>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</si>
  <si>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</si>
  <si>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</si>
  <si>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</si>
  <si>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</si>
  <si>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</si>
  <si>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</si>
  <si>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</si>
  <si>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</si>
  <si>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</si>
  <si>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</si>
  <si>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</si>
  <si>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</si>
  <si>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</si>
  <si>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</si>
  <si>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</si>
  <si>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</si>
  <si>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</si>
  <si>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</si>
  <si>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</si>
  <si>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</si>
  <si>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</si>
  <si>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</si>
  <si>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</si>
  <si>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</si>
  <si>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</si>
  <si>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</si>
  <si>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</si>
  <si>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</si>
  <si>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</si>
  <si>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</si>
  <si>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</si>
  <si>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</si>
  <si>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</si>
  <si>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</si>
  <si>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</si>
  <si>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</si>
  <si>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</si>
  <si>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</si>
  <si>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</si>
  <si>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</si>
  <si>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</si>
  <si>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</si>
  <si>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</si>
  <si>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</si>
  <si>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</si>
  <si>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</si>
  <si>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</si>
  <si>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</si>
  <si>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</si>
  <si>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</si>
  <si>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</si>
  <si>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</si>
  <si>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</si>
  <si>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</si>
  <si>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</si>
  <si>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</si>
  <si>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</si>
  <si>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</si>
  <si>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</si>
  <si>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</si>
  <si>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</si>
  <si>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</si>
  <si>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</si>
  <si>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</si>
  <si>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</si>
  <si>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</si>
  <si>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</si>
  <si>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</si>
  <si>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</si>
  <si>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</si>
  <si>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</si>
  <si>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</si>
  <si>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</si>
  <si>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</si>
  <si>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</si>
  <si>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</si>
  <si>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</si>
  <si>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</si>
  <si>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</si>
  <si>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</si>
  <si>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</si>
  <si>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</si>
  <si>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</si>
  <si>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</si>
  <si>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</si>
  <si>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</si>
  <si>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</si>
  <si>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</si>
  <si>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</si>
  <si>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</si>
  <si>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</si>
  <si>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</si>
  <si>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</si>
  <si>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</si>
  <si>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</si>
  <si>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</si>
  <si>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</si>
  <si>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</si>
  <si>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</si>
  <si>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</si>
  <si>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</si>
  <si>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</si>
  <si>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</si>
  <si>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</si>
  <si>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</si>
  <si>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</si>
  <si>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</si>
  <si>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</si>
  <si>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</si>
  <si>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</si>
  <si>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</si>
  <si>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</si>
  <si>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</si>
  <si>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</si>
  <si>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</si>
  <si>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</si>
  <si>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</si>
  <si>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</si>
  <si>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</si>
  <si>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</si>
  <si>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</si>
  <si>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</si>
  <si>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</si>
  <si>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</si>
  <si>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</si>
  <si>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</si>
  <si>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</si>
  <si>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</si>
  <si>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</si>
  <si>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</si>
  <si>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</si>
  <si>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</si>
  <si>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</si>
  <si>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</si>
  <si>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</si>
  <si>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</si>
  <si>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</si>
  <si>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</si>
  <si>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</si>
  <si>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</si>
  <si>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</si>
  <si>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</si>
  <si>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</si>
  <si>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</si>
  <si>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</si>
  <si>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</si>
  <si>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</si>
  <si>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</si>
  <si>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</si>
  <si>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</si>
  <si>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</si>
  <si>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</si>
  <si>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</si>
  <si>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</si>
  <si>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</si>
  <si>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</si>
  <si>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</si>
  <si>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</si>
  <si>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</si>
  <si>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</si>
  <si>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</si>
  <si>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</si>
  <si>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</si>
  <si>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</si>
  <si>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</si>
  <si>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</si>
  <si>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</si>
  <si>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</si>
  <si>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</si>
  <si>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</si>
  <si>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</si>
  <si>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</si>
  <si>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</si>
  <si>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</si>
  <si>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</si>
  <si>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</si>
  <si>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</si>
  <si>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</si>
  <si>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</si>
  <si>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</si>
  <si>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</si>
  <si>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</si>
  <si>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</si>
  <si>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</si>
  <si>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</si>
  <si>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</si>
  <si>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</si>
  <si>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</si>
  <si>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</si>
  <si>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</si>
  <si>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</si>
  <si>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</si>
  <si>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</si>
  <si>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</si>
  <si>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</si>
  <si>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</si>
  <si>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</si>
  <si>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</si>
  <si>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</si>
  <si>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</si>
  <si>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</si>
  <si>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</si>
  <si>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</si>
  <si>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</si>
  <si>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</si>
  <si>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</si>
  <si>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</si>
  <si>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</si>
  <si>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</si>
  <si>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</si>
  <si>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</si>
  <si>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</si>
  <si>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</si>
  <si>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</si>
  <si>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</si>
  <si>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</si>
  <si>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</si>
  <si>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</si>
  <si>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</si>
  <si>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</si>
  <si>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</si>
  <si>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</si>
  <si>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</si>
  <si>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</si>
  <si>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</si>
  <si>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</si>
  <si>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</si>
  <si>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</si>
  <si>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</si>
  <si>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</si>
  <si>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</si>
  <si>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</si>
  <si>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</si>
  <si>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</si>
  <si>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</si>
  <si>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</si>
  <si>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</si>
  <si>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</si>
  <si>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</si>
  <si>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</si>
  <si>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</si>
  <si>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</si>
  <si>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</si>
  <si>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</si>
  <si>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</si>
  <si>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</si>
  <si>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</si>
  <si>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</si>
  <si>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</si>
  <si>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</si>
  <si>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</si>
  <si>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</si>
  <si>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</si>
  <si>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</si>
  <si>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</si>
  <si>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</si>
  <si>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</si>
  <si>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</si>
  <si>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</si>
  <si>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</si>
  <si>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</si>
  <si>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</si>
  <si>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</si>
  <si>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</si>
  <si>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</si>
  <si>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</si>
  <si>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</si>
  <si>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</si>
  <si>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</si>
  <si>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</si>
  <si>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</si>
  <si>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</si>
  <si>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</si>
  <si>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</si>
  <si>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</si>
  <si>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</si>
  <si>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</si>
  <si>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</si>
  <si>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</si>
  <si>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</si>
  <si>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</si>
  <si>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</si>
  <si>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</si>
  <si>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</si>
  <si>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</si>
  <si>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</si>
  <si>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</si>
  <si>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</si>
  <si>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</si>
  <si>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</si>
  <si>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</si>
  <si>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</si>
  <si>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</si>
  <si>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</si>
  <si>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</si>
  <si>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</si>
  <si>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</si>
  <si>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</si>
  <si>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</si>
  <si>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</si>
  <si>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</si>
  <si>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</si>
  <si>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</si>
  <si>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</si>
  <si>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</si>
  <si>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</si>
  <si>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</si>
  <si>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</si>
  <si>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</si>
  <si>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</si>
  <si>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</si>
  <si>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</si>
  <si>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</si>
  <si>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</si>
  <si>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</si>
  <si>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</si>
  <si>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</si>
  <si>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</si>
  <si>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</si>
  <si>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</si>
  <si>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</si>
  <si>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</si>
  <si>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</si>
  <si>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</si>
  <si>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</si>
  <si>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</si>
  <si>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</si>
  <si>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</si>
  <si>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</si>
  <si>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</si>
  <si>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</si>
  <si>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</si>
  <si>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</si>
  <si>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</si>
  <si>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</si>
  <si>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</si>
  <si>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</si>
  <si>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</si>
  <si>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</si>
  <si>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</si>
  <si>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</si>
  <si>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</si>
  <si>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</si>
  <si>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</si>
  <si>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</si>
  <si>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</si>
  <si>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</si>
  <si>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</si>
  <si>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</si>
  <si>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</si>
  <si>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</si>
  <si>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</si>
  <si>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</si>
  <si>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</si>
  <si>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</si>
  <si>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</si>
  <si>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</si>
  <si>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</si>
  <si>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</si>
  <si>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</si>
  <si>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</si>
  <si>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</si>
  <si>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</si>
  <si>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</si>
  <si>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</si>
  <si>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</si>
  <si>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</si>
  <si>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</si>
  <si>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</si>
  <si>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</si>
  <si>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</si>
  <si>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</si>
  <si>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</si>
  <si>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</si>
  <si>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</si>
  <si>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</si>
  <si>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</si>
  <si>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</si>
  <si>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</si>
  <si>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</si>
  <si>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</si>
  <si>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</si>
  <si>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</si>
  <si>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</si>
  <si>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</si>
  <si>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</si>
  <si>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</si>
  <si>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</si>
  <si>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</si>
  <si>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</si>
  <si>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</si>
  <si>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</si>
  <si>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</si>
  <si>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</si>
  <si>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</si>
  <si>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</si>
  <si>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</si>
  <si>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</si>
  <si>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</si>
  <si>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</si>
  <si>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</si>
  <si>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</si>
  <si>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</si>
  <si>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</si>
  <si>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</si>
  <si>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</si>
  <si>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</si>
  <si>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</si>
  <si>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</si>
  <si>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</si>
  <si>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</si>
  <si>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</si>
  <si>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</si>
  <si>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</si>
  <si>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</si>
  <si>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</si>
  <si>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</si>
  <si>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</si>
  <si>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</si>
  <si>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</si>
  <si>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</si>
  <si>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</si>
  <si>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</si>
  <si>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</si>
  <si>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</si>
  <si>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</si>
  <si>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</si>
  <si>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</si>
  <si>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</si>
  <si>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</si>
  <si>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</si>
  <si>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</si>
  <si>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</si>
  <si>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</si>
  <si>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</si>
  <si>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</si>
  <si>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</si>
  <si>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</si>
  <si>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</si>
  <si>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</si>
  <si>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</si>
  <si>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</si>
  <si>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</si>
  <si>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</si>
  <si>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</si>
  <si>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</si>
  <si>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</si>
  <si>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</si>
  <si>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</si>
  <si>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</si>
  <si>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</si>
  <si>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</si>
  <si>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</si>
  <si>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</si>
  <si>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</si>
  <si>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</si>
  <si>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</si>
  <si>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</si>
  <si>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</si>
  <si>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</si>
  <si>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</si>
  <si>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</si>
  <si>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</si>
  <si>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</si>
  <si>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</si>
  <si>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</si>
  <si>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</si>
  <si>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</si>
  <si>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</si>
  <si>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</si>
  <si>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</si>
  <si>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</si>
  <si>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</si>
  <si>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</si>
  <si>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</si>
  <si>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</si>
  <si>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</si>
  <si>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</si>
  <si>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</si>
  <si>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</si>
  <si>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</si>
  <si>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</si>
  <si>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</si>
  <si>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</si>
  <si>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</si>
  <si>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</si>
  <si>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</si>
  <si>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</si>
  <si>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</si>
  <si>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</si>
  <si>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</si>
  <si>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</si>
  <si>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</si>
  <si>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</si>
  <si>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</si>
  <si>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</si>
  <si>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</si>
  <si>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</si>
  <si>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</si>
  <si>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</si>
  <si>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</si>
  <si>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</si>
  <si>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</si>
  <si>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</si>
  <si>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</si>
  <si>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</si>
  <si>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</si>
  <si>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</si>
  <si>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</si>
  <si>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</si>
  <si>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</si>
  <si>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</si>
  <si>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</si>
  <si>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</si>
  <si>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</si>
  <si>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</si>
  <si>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</si>
  <si>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</si>
  <si>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</si>
  <si>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</si>
  <si>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</si>
  <si>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</si>
  <si>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</si>
  <si>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</si>
  <si>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</si>
  <si>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</si>
  <si>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</si>
  <si>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</si>
  <si>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</si>
  <si>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</si>
  <si>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</si>
  <si>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</si>
  <si>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</si>
  <si>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</si>
  <si>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</si>
  <si>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</si>
  <si>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</si>
  <si>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</si>
  <si>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</si>
  <si>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</si>
  <si>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</si>
  <si>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</si>
  <si>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</si>
  <si>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</si>
  <si>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</si>
  <si>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</si>
  <si>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</si>
  <si>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</si>
  <si>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</si>
  <si>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</si>
  <si>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</si>
  <si>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</si>
  <si>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</si>
  <si>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</si>
  <si>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</si>
  <si>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</si>
  <si>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</si>
  <si>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</si>
  <si>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</si>
  <si>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</si>
  <si>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</si>
  <si>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</si>
  <si>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</si>
  <si>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</si>
  <si>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</si>
  <si>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</si>
  <si>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</si>
  <si>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</si>
  <si>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</si>
  <si>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</si>
  <si>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</si>
  <si>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</si>
  <si>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</si>
  <si>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</si>
  <si>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</si>
  <si>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</si>
  <si>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</si>
  <si>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</si>
  <si>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</si>
  <si>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</si>
  <si>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</si>
  <si>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</si>
  <si>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</si>
  <si>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</si>
  <si>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</si>
  <si>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</si>
  <si>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</si>
  <si>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</si>
  <si>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</si>
  <si>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</si>
  <si>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</si>
  <si>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</si>
  <si>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</si>
  <si>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</si>
  <si>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</si>
  <si>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</si>
  <si>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</si>
  <si>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</si>
  <si>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</si>
  <si>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</si>
  <si>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</si>
  <si>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</si>
  <si>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</si>
  <si>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</si>
  <si>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</si>
  <si>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</si>
  <si>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</si>
  <si>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</si>
  <si>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</si>
  <si>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</si>
  <si>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</si>
  <si>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</si>
  <si>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</si>
  <si>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</si>
  <si>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</si>
  <si>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</si>
  <si>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</si>
  <si>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</si>
  <si>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</si>
  <si>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</si>
  <si>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</si>
  <si>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</si>
  <si>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</si>
  <si>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</si>
  <si>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</si>
  <si>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</si>
  <si>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</si>
  <si>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</si>
  <si>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</si>
  <si>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</si>
  <si>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</si>
  <si>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</si>
  <si>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</si>
  <si>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</si>
  <si>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</si>
  <si>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</si>
  <si>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</si>
  <si>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</si>
  <si>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</si>
  <si>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</si>
  <si>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</si>
  <si>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</si>
  <si>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</si>
  <si>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</si>
  <si>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</si>
  <si>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</si>
  <si>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</si>
  <si>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</si>
  <si>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</si>
  <si>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</si>
  <si>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</si>
  <si>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</si>
  <si>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</si>
  <si>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</si>
  <si>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</si>
  <si>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</si>
  <si>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</si>
  <si>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</si>
  <si>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</si>
  <si>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</si>
  <si>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</si>
  <si>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</si>
  <si>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</si>
  <si>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</si>
  <si>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</si>
  <si>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</si>
  <si>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</si>
  <si>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</si>
  <si>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</si>
  <si>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</si>
  <si>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</si>
  <si>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</si>
  <si>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</si>
  <si>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</si>
  <si>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</si>
  <si>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</si>
  <si>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</si>
  <si>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</si>
  <si>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</si>
  <si>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</si>
  <si>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</si>
  <si>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</si>
  <si>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</si>
  <si>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</si>
  <si>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</si>
  <si>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</si>
  <si>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</si>
  <si>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</si>
  <si>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</si>
  <si>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</si>
  <si>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</si>
  <si>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</si>
  <si>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</si>
  <si>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</si>
  <si>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</si>
  <si>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</si>
  <si>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</si>
  <si>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</si>
  <si>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</si>
  <si>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</si>
  <si>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</si>
  <si>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</si>
  <si>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</si>
  <si>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</si>
  <si>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</si>
  <si>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</si>
  <si>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</si>
  <si>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</si>
  <si>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</si>
  <si>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</si>
  <si>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</si>
  <si>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</si>
  <si>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</si>
  <si>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</si>
  <si>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</si>
  <si>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</si>
  <si>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</si>
  <si>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</si>
  <si>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</si>
  <si>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</si>
  <si>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</si>
  <si>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</si>
  <si>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</si>
  <si>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</si>
  <si>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</si>
  <si>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</si>
  <si>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</si>
  <si>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</si>
  <si>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</si>
  <si>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</si>
  <si>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</si>
  <si>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</si>
  <si>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</si>
  <si>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</si>
  <si>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</si>
  <si>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</si>
  <si>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</si>
  <si>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</si>
  <si>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</si>
  <si>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</si>
  <si>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</si>
  <si>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</si>
  <si>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</si>
  <si>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</si>
  <si>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</si>
  <si>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</si>
  <si>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</si>
  <si>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</si>
  <si>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</si>
  <si>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</si>
  <si>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</si>
  <si>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</si>
  <si>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</si>
  <si>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</si>
  <si>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</si>
  <si>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</si>
  <si>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</si>
  <si>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</si>
  <si>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</si>
  <si>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</si>
  <si>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</si>
  <si>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</si>
  <si>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</si>
  <si>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</si>
  <si>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</si>
  <si>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</si>
  <si>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</si>
  <si>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</si>
  <si>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</si>
  <si>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</si>
  <si>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</si>
  <si>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</si>
  <si>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</si>
  <si>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</si>
  <si>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</si>
  <si>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</si>
  <si>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</si>
  <si>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</si>
  <si>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</si>
  <si>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</si>
  <si>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</si>
  <si>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</si>
  <si>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</si>
  <si>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</si>
  <si>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</si>
  <si>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</si>
  <si>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</si>
  <si>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</si>
  <si>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</si>
  <si>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</si>
  <si>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</si>
  <si>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</si>
  <si>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</si>
  <si>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</si>
  <si>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</si>
  <si>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</si>
  <si>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</si>
  <si>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</si>
  <si>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</si>
  <si>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</si>
  <si>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</si>
  <si>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</si>
  <si>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</si>
  <si>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</si>
  <si>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</si>
  <si>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</si>
  <si>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</si>
  <si>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</si>
  <si>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</si>
  <si>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</si>
  <si>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</si>
  <si>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</si>
  <si>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</si>
  <si>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</si>
  <si>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</si>
  <si>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</si>
  <si>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</si>
  <si>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</si>
  <si>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</si>
  <si>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</si>
  <si>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</si>
  <si>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</si>
  <si>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</si>
  <si>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</si>
  <si>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</si>
  <si>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</si>
  <si>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</si>
  <si>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</si>
  <si>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</si>
  <si>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</si>
  <si>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</si>
  <si>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</si>
  <si>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</si>
  <si>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</si>
  <si>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</si>
  <si>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</si>
  <si>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</si>
  <si>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</si>
  <si>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</si>
  <si>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</si>
  <si>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</si>
  <si>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</si>
  <si>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</si>
  <si>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</si>
  <si>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</si>
  <si>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</si>
  <si>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</si>
  <si>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</si>
  <si>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</si>
  <si>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</si>
  <si>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</si>
  <si>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</si>
  <si>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</si>
  <si>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</si>
  <si>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</si>
  <si>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</si>
  <si>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</si>
  <si>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</si>
  <si>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</si>
  <si>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</si>
  <si>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</si>
  <si>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</si>
  <si>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</si>
  <si>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</si>
  <si>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</si>
  <si>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</si>
  <si>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</si>
  <si>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</si>
  <si>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</si>
  <si>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</si>
  <si>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</si>
  <si>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</si>
  <si>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</si>
  <si>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</si>
  <si>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</si>
  <si>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</si>
  <si>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</si>
  <si>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</si>
  <si>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</si>
  <si>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</si>
  <si>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</si>
  <si>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</si>
  <si>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</si>
  <si>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</si>
  <si>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</si>
  <si>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</si>
  <si>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</si>
  <si>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</si>
  <si>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</si>
  <si>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</si>
  <si>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</si>
  <si>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</si>
  <si>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</si>
  <si>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</si>
  <si>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</si>
  <si>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</si>
  <si>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</si>
  <si>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</si>
  <si>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</si>
  <si>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</si>
  <si>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</si>
  <si>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</si>
  <si>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</si>
  <si>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</si>
  <si>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</si>
  <si>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</si>
  <si>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</si>
  <si>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</si>
  <si>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</si>
  <si>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</si>
  <si>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</si>
  <si>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</si>
  <si>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</si>
  <si>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</si>
  <si>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</si>
  <si>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</si>
  <si>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</si>
  <si>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</si>
  <si>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</si>
  <si>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</si>
  <si>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</si>
  <si>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</si>
  <si>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</si>
  <si>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</si>
  <si>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</si>
  <si>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</si>
  <si>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</si>
  <si>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</si>
  <si>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</si>
  <si>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</si>
  <si>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</si>
  <si>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</si>
  <si>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</si>
  <si>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</si>
  <si>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</si>
  <si>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</si>
  <si>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</si>
  <si>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</si>
  <si>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</si>
  <si>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</si>
  <si>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</si>
  <si>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</si>
  <si>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</si>
  <si>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</si>
  <si>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</si>
  <si>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</si>
  <si>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</si>
  <si>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</si>
  <si>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</si>
  <si>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</si>
  <si>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</si>
  <si>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</si>
  <si>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</si>
  <si>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</si>
  <si>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</si>
  <si>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</si>
  <si>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</si>
  <si>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</si>
  <si>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</si>
  <si>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</si>
  <si>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</si>
  <si>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</si>
  <si>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</si>
  <si>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</si>
  <si>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</si>
  <si>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</si>
  <si>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</si>
  <si>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</si>
  <si>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</si>
  <si>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</si>
  <si>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</si>
  <si>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</si>
  <si>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</si>
  <si>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</si>
  <si>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</si>
  <si>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</si>
  <si>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</si>
  <si>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</si>
  <si>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</si>
  <si>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</si>
  <si>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</si>
  <si>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</si>
  <si>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</si>
  <si>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</si>
  <si>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</si>
  <si>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</si>
  <si>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</si>
  <si>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</si>
  <si>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</si>
  <si>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</si>
  <si>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</si>
  <si>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</si>
  <si>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</si>
  <si>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</si>
  <si>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</si>
  <si>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</si>
  <si>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</si>
  <si>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</si>
  <si>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</si>
  <si>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</si>
  <si>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</si>
  <si>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</si>
  <si>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</si>
  <si>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</si>
  <si>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</si>
  <si>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</si>
  <si>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</si>
  <si>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</si>
  <si>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</si>
  <si>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</si>
  <si>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</si>
  <si>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</si>
  <si>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</si>
  <si>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</si>
  <si>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</si>
  <si>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</si>
  <si>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</si>
  <si>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</si>
  <si>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</si>
  <si>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</si>
  <si>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</si>
  <si>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</si>
  <si>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</si>
  <si>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</si>
  <si>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</si>
  <si>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</si>
  <si>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</si>
  <si>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</si>
  <si>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</si>
  <si>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</si>
  <si>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</si>
  <si>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</si>
  <si>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</si>
  <si>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</si>
  <si>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</si>
  <si>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</si>
  <si>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</si>
  <si>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</si>
  <si>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</si>
  <si>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</si>
  <si>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</si>
  <si>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</si>
  <si>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</si>
  <si>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</si>
  <si>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</si>
  <si>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</si>
  <si>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</si>
  <si>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</si>
  <si>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</si>
  <si>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</si>
  <si>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</si>
  <si>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</si>
  <si>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</si>
  <si>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</si>
  <si>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</si>
  <si>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</si>
  <si>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</si>
  <si>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</si>
  <si>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</si>
  <si>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</si>
  <si>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</si>
  <si>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</si>
  <si>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</si>
  <si>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</si>
  <si>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</si>
  <si>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</si>
  <si>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</si>
  <si>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</si>
  <si>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</si>
  <si>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</si>
  <si>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</si>
  <si>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</si>
  <si>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</si>
  <si>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</si>
  <si>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</si>
  <si>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</si>
  <si>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</si>
  <si>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</si>
  <si>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</si>
  <si>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</si>
  <si>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</si>
  <si>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</si>
  <si>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</si>
  <si>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</si>
  <si>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</si>
  <si>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</si>
  <si>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</si>
  <si>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</si>
  <si>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</si>
  <si>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</si>
  <si>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</si>
  <si>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</si>
  <si>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</si>
  <si>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</si>
  <si>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</si>
  <si>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</si>
  <si>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</si>
  <si>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</si>
  <si>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</si>
  <si>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</si>
  <si>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</si>
  <si>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</si>
  <si>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</si>
  <si>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</si>
  <si>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</si>
  <si>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</si>
  <si>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</si>
  <si>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</si>
  <si>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</si>
  <si>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</si>
  <si>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</si>
  <si>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</si>
  <si>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</si>
  <si>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</si>
  <si>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</si>
  <si>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</si>
  <si>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</si>
  <si>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</si>
  <si>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</si>
  <si>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</si>
  <si>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</si>
  <si>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</si>
  <si>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</si>
  <si>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</si>
  <si>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</si>
  <si>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</si>
  <si>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</si>
  <si>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</si>
  <si>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</si>
  <si>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</si>
  <si>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</si>
  <si>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</si>
  <si>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</si>
  <si>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</si>
  <si>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</si>
  <si>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</si>
  <si>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</si>
  <si>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</si>
  <si>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</si>
  <si>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</si>
  <si>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</si>
  <si>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</si>
  <si>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</si>
  <si>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</si>
  <si>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</si>
  <si>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</si>
  <si>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</si>
  <si>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</si>
  <si>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</si>
  <si>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</si>
  <si>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</si>
  <si>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</si>
  <si>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</si>
  <si>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</si>
  <si>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</si>
  <si>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</si>
  <si>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</si>
  <si>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</si>
  <si>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</si>
  <si>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</si>
  <si>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</si>
  <si>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</si>
  <si>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</si>
  <si>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</si>
  <si>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</si>
  <si>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</si>
  <si>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</si>
  <si>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</si>
  <si>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</si>
  <si>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</si>
  <si>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</si>
  <si>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</si>
  <si>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</si>
  <si>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</si>
  <si>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</si>
  <si>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</si>
  <si>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</si>
  <si>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</si>
  <si>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</si>
  <si>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</si>
  <si>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</si>
  <si>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</si>
  <si>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</si>
  <si>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</si>
  <si>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</si>
  <si>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</si>
  <si>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</si>
  <si>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</si>
  <si>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</si>
  <si>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</si>
  <si>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</si>
  <si>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</si>
  <si>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</si>
  <si>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</si>
  <si>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</si>
  <si>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</si>
  <si>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</si>
  <si>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</si>
  <si>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</si>
  <si>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</si>
  <si>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</si>
  <si>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</si>
  <si>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</si>
  <si>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</si>
  <si>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</si>
  <si>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</si>
  <si>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</si>
  <si>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</si>
  <si>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</si>
  <si>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</si>
  <si>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</si>
  <si>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</si>
  <si>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</si>
  <si>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</si>
  <si>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</si>
  <si>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</si>
  <si>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</si>
  <si>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</si>
  <si>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</si>
  <si>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</si>
  <si>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</si>
  <si>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</si>
  <si>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</si>
  <si>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</si>
  <si>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</si>
  <si>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</si>
  <si>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</si>
  <si>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</si>
  <si>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</si>
  <si>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</si>
  <si>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</si>
  <si>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</si>
  <si>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</si>
  <si>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</si>
  <si>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</si>
  <si>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</si>
  <si>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</si>
  <si>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</si>
  <si>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</si>
  <si>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</si>
  <si>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</si>
  <si>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</si>
  <si>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</si>
  <si>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</si>
  <si>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</si>
  <si>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</si>
  <si>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</si>
  <si>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</si>
  <si>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</si>
  <si>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</si>
  <si>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</si>
  <si>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</si>
  <si>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</si>
  <si>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</si>
  <si>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</si>
  <si>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</si>
  <si>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</si>
  <si>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</si>
  <si>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</si>
  <si>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</si>
  <si>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</si>
  <si>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</si>
  <si>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</si>
  <si>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</si>
  <si>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</si>
  <si>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</si>
  <si>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</si>
  <si>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</si>
  <si>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</si>
  <si>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</si>
  <si>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</si>
  <si>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</si>
  <si>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</si>
  <si>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</si>
  <si>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</si>
  <si>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</si>
  <si>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</si>
  <si>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</si>
  <si>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</si>
  <si>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</si>
  <si>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</si>
  <si>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</si>
  <si>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</si>
  <si>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</si>
  <si>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</si>
  <si>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</si>
  <si>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</si>
  <si>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</si>
  <si>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</si>
  <si>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</si>
  <si>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</si>
  <si>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</si>
  <si>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</si>
  <si>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</si>
  <si>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</si>
  <si>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</si>
  <si>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</si>
  <si>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</si>
  <si>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</si>
  <si>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</si>
  <si>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</si>
  <si>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</si>
  <si>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</si>
  <si>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</si>
  <si>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</si>
  <si>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</si>
  <si>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</si>
  <si>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</si>
  <si>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</si>
  <si>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</si>
  <si>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</si>
  <si>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</si>
  <si>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</si>
  <si>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</si>
  <si>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</si>
  <si>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</si>
  <si>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</si>
  <si>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</si>
  <si>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</si>
  <si>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</si>
  <si>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</si>
  <si>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</si>
  <si>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</si>
  <si>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</si>
  <si>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</si>
  <si>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</si>
  <si>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</si>
  <si>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</si>
  <si>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</si>
  <si>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</si>
  <si>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</si>
  <si>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</si>
  <si>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</si>
  <si>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</si>
  <si>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</si>
  <si>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</si>
  <si>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</si>
  <si>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</si>
  <si>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</si>
  <si>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</si>
  <si>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</si>
  <si>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</si>
  <si>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</si>
  <si>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</si>
  <si>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</si>
  <si>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</si>
  <si>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</si>
  <si>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</si>
  <si>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</si>
  <si>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</si>
  <si>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</si>
  <si>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</si>
  <si>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</si>
  <si>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</si>
  <si>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</si>
  <si>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</si>
  <si>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</si>
  <si>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</si>
  <si>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</si>
  <si>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</si>
  <si>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</si>
  <si>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</si>
  <si>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</si>
  <si>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</si>
  <si>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</si>
  <si>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</si>
  <si>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</si>
  <si>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</si>
  <si>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</si>
  <si>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</si>
  <si>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</si>
  <si>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</si>
  <si>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</si>
  <si>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</si>
  <si>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</si>
  <si>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</si>
  <si>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</si>
  <si>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</si>
  <si>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</si>
  <si>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</si>
  <si>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</si>
  <si>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</si>
  <si>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</si>
  <si>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</si>
  <si>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</si>
  <si>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</si>
  <si>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</si>
  <si>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</si>
  <si>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</si>
  <si>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</si>
  <si>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</si>
  <si>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</si>
  <si>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</si>
  <si>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</si>
  <si>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</si>
  <si>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</si>
  <si>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</si>
  <si>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</si>
  <si>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</si>
  <si>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</si>
  <si>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</si>
  <si>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</si>
  <si>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</si>
  <si>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</si>
  <si>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</si>
  <si>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</si>
  <si>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</si>
  <si>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</si>
  <si>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</si>
  <si>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</si>
  <si>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</si>
  <si>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</si>
  <si>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</si>
  <si>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</si>
  <si>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</si>
  <si>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</si>
  <si>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</si>
  <si>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</si>
  <si>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</si>
  <si>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</si>
  <si>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</si>
  <si>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</si>
  <si>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</si>
  <si>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</si>
  <si>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</si>
  <si>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</si>
  <si>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</si>
  <si>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</si>
  <si>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</si>
  <si>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</si>
  <si>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</si>
  <si>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</si>
  <si>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</si>
  <si>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</si>
  <si>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</si>
  <si>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</si>
  <si>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</si>
  <si>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</si>
  <si>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</si>
  <si>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</si>
  <si>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</si>
  <si>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</si>
  <si>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</si>
  <si>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</si>
  <si>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</si>
  <si>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</si>
  <si>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</si>
  <si>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</si>
  <si>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</si>
  <si>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</si>
  <si>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</si>
  <si>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</si>
  <si>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</si>
  <si>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</si>
  <si>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</si>
  <si>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</si>
  <si>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</si>
  <si>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</si>
  <si>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</si>
  <si>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</si>
  <si>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</si>
  <si>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</si>
  <si>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</si>
  <si>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</si>
  <si>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</si>
  <si>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</si>
  <si>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</si>
  <si>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</si>
  <si>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</si>
  <si>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</si>
  <si>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</si>
  <si>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</si>
  <si>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</si>
  <si>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</si>
  <si>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</si>
  <si>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</si>
  <si>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</si>
  <si>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</si>
  <si>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</si>
  <si>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</si>
  <si>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</si>
  <si>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</si>
  <si>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</si>
  <si>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</si>
  <si>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</si>
  <si>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</si>
  <si>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</si>
  <si>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</si>
  <si>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</si>
  <si>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</si>
  <si>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</si>
  <si>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</si>
  <si>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</si>
  <si>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</si>
  <si>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</si>
  <si>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</si>
  <si>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</si>
  <si>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</si>
  <si>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</si>
  <si>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</si>
  <si>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</si>
  <si>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</si>
  <si>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</si>
  <si>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</si>
  <si>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</si>
  <si>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</si>
  <si>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</si>
  <si>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</si>
  <si>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</si>
  <si>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</si>
  <si>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</si>
  <si>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</si>
  <si>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</si>
  <si>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</si>
  <si>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</si>
  <si>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</si>
  <si>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</si>
  <si>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</si>
  <si>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</si>
  <si>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</si>
  <si>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</si>
  <si>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</si>
  <si>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</si>
  <si>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</si>
  <si>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</si>
  <si>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</si>
  <si>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</si>
  <si>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</si>
  <si>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</si>
  <si>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</si>
  <si>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</si>
  <si>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</si>
  <si>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</si>
  <si>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</si>
  <si>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</si>
  <si>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</si>
  <si>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</si>
  <si>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</si>
  <si>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</si>
  <si>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</si>
  <si>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</si>
  <si>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</si>
  <si>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</si>
  <si>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</si>
  <si>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</si>
  <si>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</si>
  <si>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</si>
  <si>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</si>
  <si>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</si>
  <si>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</si>
  <si>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</si>
  <si>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</si>
  <si>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</si>
  <si>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</si>
  <si>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</si>
  <si>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</si>
  <si>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</si>
  <si>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</si>
  <si>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</si>
  <si>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</si>
  <si>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</si>
  <si>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</si>
  <si>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</si>
  <si>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</si>
  <si>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</si>
  <si>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</si>
  <si>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</si>
  <si>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</si>
  <si>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</si>
  <si>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</si>
  <si>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</si>
  <si>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</si>
  <si>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</si>
  <si>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</si>
  <si>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</si>
  <si>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</si>
  <si>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</si>
  <si>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</si>
  <si>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</si>
  <si>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</si>
  <si>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</si>
  <si>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</si>
  <si>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</si>
  <si>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</si>
  <si>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</si>
  <si>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</si>
  <si>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</si>
  <si>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</si>
  <si>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</si>
  <si>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</si>
  <si>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</si>
  <si>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</si>
  <si>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</si>
  <si>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</si>
  <si>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</si>
  <si>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</si>
  <si>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</si>
  <si>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</si>
  <si>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</si>
  <si>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</si>
  <si>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</si>
  <si>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</si>
  <si>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</si>
  <si>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</si>
  <si>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</si>
  <si>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</si>
  <si>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</si>
  <si>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</si>
  <si>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</si>
  <si>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</si>
  <si>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</si>
  <si>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</si>
  <si>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</si>
  <si>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</si>
  <si>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</si>
  <si>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</si>
  <si>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</si>
  <si>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</si>
  <si>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</si>
  <si>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</si>
  <si>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</si>
  <si>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</si>
  <si>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</si>
  <si>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</si>
  <si>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</si>
  <si>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</si>
  <si>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</si>
  <si>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</si>
  <si>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</si>
  <si>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</si>
  <si>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</si>
  <si>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</si>
  <si>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</si>
  <si>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</si>
  <si>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</si>
  <si>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</si>
  <si>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</si>
  <si>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</si>
  <si>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</si>
  <si>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</si>
  <si>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</si>
  <si>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</si>
  <si>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</si>
  <si>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</si>
  <si>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</si>
  <si>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</si>
  <si>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</si>
  <si>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</si>
  <si>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</si>
  <si>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</si>
  <si>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</si>
  <si>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</si>
  <si>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</si>
  <si>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</si>
  <si>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</si>
  <si>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</si>
  <si>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</si>
  <si>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</si>
  <si>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</si>
  <si>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</si>
  <si>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</si>
  <si>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</si>
  <si>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</si>
  <si>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</si>
  <si>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</si>
  <si>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</si>
  <si>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</si>
  <si>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</si>
  <si>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</si>
  <si>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</si>
  <si>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</si>
  <si>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</si>
  <si>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</si>
  <si>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</si>
  <si>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</si>
  <si>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</si>
  <si>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</si>
  <si>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</si>
  <si>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</si>
  <si>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</si>
  <si>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</si>
  <si>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</si>
  <si>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</si>
  <si>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</si>
  <si>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</si>
  <si>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</si>
  <si>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</si>
  <si>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</si>
  <si>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</si>
  <si>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</si>
  <si>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</si>
  <si>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</si>
  <si>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</si>
  <si>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</si>
  <si>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</si>
  <si>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</si>
  <si>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</si>
  <si>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</si>
  <si>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</si>
  <si>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</si>
  <si>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</si>
  <si>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</si>
  <si>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</si>
  <si>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</si>
  <si>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</si>
  <si>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</si>
  <si>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</si>
  <si>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</si>
  <si>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</si>
  <si>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</si>
  <si>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</si>
  <si>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</si>
  <si>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</si>
  <si>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</si>
  <si>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</si>
  <si>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</si>
  <si>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</si>
  <si>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</si>
  <si>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</si>
  <si>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</si>
  <si>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</si>
  <si>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</si>
  <si>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</si>
  <si>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</si>
  <si>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</si>
  <si>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</si>
  <si>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</si>
  <si>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</si>
  <si>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</si>
  <si>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</si>
  <si>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</si>
  <si>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</si>
  <si>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</si>
  <si>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</si>
  <si>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</si>
  <si>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</si>
  <si>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</si>
  <si>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</si>
  <si>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</si>
  <si>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</si>
  <si>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</si>
  <si>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</si>
  <si>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</si>
  <si>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</si>
  <si>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</si>
  <si>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</si>
  <si>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</si>
  <si>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</si>
  <si>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</si>
  <si>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</si>
  <si>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</si>
  <si>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</si>
  <si>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</si>
  <si>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</si>
  <si>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</si>
  <si>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</si>
  <si>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</si>
  <si>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</si>
  <si>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</si>
  <si>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</si>
  <si>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</si>
  <si>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</si>
  <si>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</si>
  <si>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</si>
  <si>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</si>
  <si>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</si>
  <si>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</si>
  <si>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</si>
  <si>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</si>
  <si>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</si>
  <si>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</si>
  <si>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</si>
  <si>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</si>
  <si>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</si>
  <si>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</si>
  <si>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</si>
  <si>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</si>
  <si>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</si>
  <si>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</si>
  <si>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</si>
  <si>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</si>
  <si>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</si>
  <si>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</si>
  <si>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</si>
  <si>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</si>
  <si>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</si>
  <si>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</si>
  <si>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</si>
  <si>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</si>
  <si>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</si>
  <si>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</si>
  <si>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</si>
  <si>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</si>
  <si>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</si>
  <si>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</si>
  <si>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</si>
  <si>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</si>
  <si>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</si>
  <si>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</si>
  <si>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</si>
  <si>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</si>
  <si>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</si>
  <si>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</si>
  <si>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</si>
  <si>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</si>
  <si>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</si>
  <si>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</si>
  <si>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</si>
  <si>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</si>
  <si>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</si>
  <si>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</si>
  <si>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</si>
  <si>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</si>
  <si>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</si>
  <si>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</si>
  <si>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</si>
  <si>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</si>
  <si>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</si>
  <si>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</si>
  <si>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</si>
  <si>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</si>
  <si>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</si>
  <si>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</si>
  <si>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</si>
  <si>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</si>
  <si>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</si>
  <si>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</si>
  <si>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</si>
  <si>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</si>
  <si>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</si>
  <si>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</si>
  <si>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</si>
  <si>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</si>
  <si>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</si>
  <si>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</si>
  <si>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</si>
  <si>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</si>
  <si>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</si>
  <si>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</si>
  <si>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</si>
  <si>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</si>
  <si>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</si>
  <si>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</si>
  <si>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</si>
  <si>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</si>
  <si>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</si>
  <si>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</si>
  <si>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</si>
  <si>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</si>
  <si>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</si>
  <si>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</si>
  <si>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</si>
  <si>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</si>
  <si>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</si>
  <si>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</si>
  <si>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</si>
  <si>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</si>
  <si>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</si>
  <si>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</si>
  <si>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</si>
  <si>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</si>
  <si>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</si>
  <si>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</si>
  <si>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</si>
  <si>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</si>
  <si>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</si>
  <si>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</si>
  <si>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</si>
  <si>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</si>
  <si>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</si>
  <si>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</si>
  <si>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</si>
  <si>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</si>
  <si>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</si>
  <si>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</si>
  <si>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</si>
  <si>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</si>
  <si>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</si>
  <si>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</si>
  <si>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</si>
  <si>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</si>
  <si>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</si>
  <si>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</si>
  <si>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</si>
  <si>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</si>
  <si>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</si>
  <si>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</si>
  <si>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</si>
  <si>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</si>
  <si>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</si>
  <si>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</si>
  <si>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</si>
  <si>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</si>
  <si>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</si>
  <si>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</si>
  <si>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</si>
  <si>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</si>
  <si>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</si>
  <si>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</si>
  <si>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</si>
  <si>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</si>
  <si>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</si>
  <si>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</si>
  <si>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</si>
  <si>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</si>
  <si>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</si>
  <si>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</si>
  <si>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</si>
  <si>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</si>
  <si>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</si>
  <si>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</si>
  <si>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</si>
  <si>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</si>
  <si>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</si>
  <si>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</si>
  <si>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</si>
  <si>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</si>
  <si>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</si>
  <si>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</si>
  <si>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</si>
  <si>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</si>
  <si>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</si>
  <si>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</si>
  <si>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</si>
  <si>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</si>
  <si>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</si>
  <si>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</si>
  <si>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</si>
  <si>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</si>
  <si>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</si>
  <si>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</si>
  <si>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</si>
  <si>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</si>
  <si>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</si>
  <si>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</si>
  <si>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</si>
  <si>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</si>
  <si>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</si>
  <si>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</si>
  <si>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</si>
  <si>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</si>
  <si>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</si>
  <si>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</si>
  <si>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</si>
  <si>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</si>
  <si>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</si>
  <si>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</si>
  <si>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</si>
  <si>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</si>
  <si>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</si>
  <si>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</si>
  <si>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</si>
  <si>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</si>
  <si>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</si>
  <si>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</si>
  <si>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</si>
  <si>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</si>
  <si>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</si>
  <si>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</si>
  <si>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</si>
  <si>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</si>
  <si>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</si>
  <si>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</si>
  <si>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</si>
  <si>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</si>
  <si>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</si>
  <si>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</si>
  <si>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</si>
  <si>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</si>
  <si>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</si>
  <si>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</si>
  <si>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</si>
  <si>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</si>
  <si>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</si>
  <si>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</si>
  <si>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</si>
  <si>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</si>
  <si>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</si>
  <si>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</si>
  <si>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</si>
  <si>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</si>
  <si>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</si>
  <si>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</si>
  <si>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</si>
  <si>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</si>
  <si>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</si>
  <si>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</si>
  <si>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</si>
  <si>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</si>
  <si>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</si>
  <si>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</si>
  <si>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</si>
  <si>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</si>
  <si>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</si>
  <si>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</si>
  <si>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</si>
  <si>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</si>
  <si>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</si>
  <si>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</si>
  <si>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</si>
  <si>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</si>
  <si>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</si>
  <si>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</si>
  <si>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</si>
  <si>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</si>
  <si>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</si>
  <si>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</si>
  <si>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</si>
  <si>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</si>
  <si>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</si>
  <si>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</si>
  <si>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</si>
  <si>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</si>
  <si>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</si>
  <si>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</si>
  <si>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</si>
  <si>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</si>
  <si>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</si>
  <si>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</si>
  <si>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</si>
  <si>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</si>
  <si>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</si>
  <si>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</si>
  <si>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</si>
  <si>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</si>
  <si>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</si>
  <si>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</si>
  <si>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</si>
  <si>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</si>
  <si>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</si>
  <si>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</si>
  <si>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</si>
  <si>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</si>
  <si>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</si>
  <si>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</si>
  <si>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</si>
  <si>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</si>
  <si>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</si>
  <si>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</si>
  <si>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</si>
  <si>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</si>
  <si>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</si>
  <si>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</si>
  <si>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</si>
  <si>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</si>
  <si>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</si>
  <si>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</si>
  <si>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</si>
  <si>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</si>
  <si>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</si>
  <si>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</si>
  <si>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</si>
  <si>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</si>
  <si>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</si>
  <si>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</si>
  <si>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</si>
  <si>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</si>
  <si>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</si>
  <si>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</si>
  <si>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</si>
  <si>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</si>
  <si>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</si>
  <si>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</si>
  <si>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</si>
  <si>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</si>
  <si>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</si>
  <si>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</si>
  <si>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</si>
  <si>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</si>
  <si>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</si>
  <si>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</si>
  <si>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</si>
  <si>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</si>
  <si>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</si>
  <si>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</si>
  <si>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</si>
  <si>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</si>
  <si>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</si>
  <si>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</si>
  <si>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</si>
  <si>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</si>
  <si>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</si>
  <si>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</si>
  <si>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</si>
  <si>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</si>
  <si>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</si>
  <si>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</si>
  <si>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</si>
  <si>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</si>
  <si>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</si>
  <si>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</si>
  <si>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</si>
  <si>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</si>
  <si>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</si>
  <si>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</si>
  <si>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</si>
  <si>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</si>
  <si>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</si>
  <si>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</si>
  <si>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</si>
  <si>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</si>
  <si>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</si>
  <si>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</si>
  <si>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</si>
  <si>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</si>
  <si>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</si>
  <si>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</si>
  <si>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</si>
  <si>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</si>
  <si>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</si>
  <si>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</si>
  <si>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</si>
  <si>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</si>
  <si>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</si>
  <si>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</si>
  <si>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</si>
  <si>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</si>
  <si>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</si>
  <si>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</si>
  <si>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</si>
  <si>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</si>
  <si>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</si>
  <si>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</si>
  <si>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</si>
  <si>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</si>
  <si>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</si>
  <si>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</si>
  <si>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</si>
  <si>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</si>
  <si>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</si>
  <si>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</si>
  <si>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</si>
  <si>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</si>
  <si>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</si>
  <si>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</si>
  <si>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</si>
  <si>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</si>
  <si>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</si>
  <si>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</si>
  <si>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</si>
  <si>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</si>
  <si>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</si>
  <si>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</si>
  <si>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</si>
  <si>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</si>
  <si>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</si>
  <si>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</si>
  <si>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</si>
  <si>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</si>
  <si>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</si>
  <si>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</si>
  <si>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</si>
  <si>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</si>
  <si>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</si>
  <si>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</si>
  <si>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</si>
  <si>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</si>
  <si>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</si>
  <si>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</si>
  <si>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</si>
  <si>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</si>
  <si>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</si>
  <si>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</si>
  <si>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</si>
  <si>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</si>
  <si>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</si>
  <si>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</si>
  <si>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</si>
  <si>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</si>
  <si>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</si>
  <si>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</si>
  <si>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</si>
  <si>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</si>
  <si>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</si>
  <si>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</si>
  <si>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</si>
  <si>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</si>
  <si>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</si>
  <si>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</si>
  <si>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</si>
  <si>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</si>
  <si>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</si>
  <si>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</si>
  <si>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</si>
  <si>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</si>
  <si>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</si>
  <si>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</si>
  <si>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</si>
  <si>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</si>
  <si>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</si>
  <si>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</si>
  <si>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</si>
  <si>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</si>
  <si>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</si>
  <si>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</si>
  <si>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</si>
  <si>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</si>
  <si>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</si>
  <si>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</si>
  <si>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</si>
  <si>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</si>
  <si>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</si>
  <si>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</si>
  <si>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</si>
  <si>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</si>
  <si>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</si>
  <si>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</si>
  <si>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</si>
  <si>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</si>
  <si>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</si>
  <si>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</si>
  <si>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</si>
  <si>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</si>
  <si>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</si>
  <si>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</si>
  <si>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</si>
  <si>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</si>
  <si>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</si>
  <si>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</si>
  <si>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</si>
  <si>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</si>
  <si>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</si>
  <si>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</si>
  <si>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</si>
  <si>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</si>
  <si>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</si>
  <si>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</si>
  <si>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</si>
  <si>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</si>
  <si>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</si>
  <si>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</si>
  <si>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</si>
  <si>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</si>
  <si>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</si>
  <si>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</si>
  <si>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</si>
  <si>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</si>
  <si>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</si>
  <si>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</si>
  <si>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</si>
  <si>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</si>
  <si>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</si>
  <si>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</si>
  <si>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</si>
  <si>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</si>
  <si>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</si>
  <si>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</si>
  <si>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</si>
  <si>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</si>
  <si>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</si>
  <si>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</si>
  <si>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</si>
  <si>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</si>
  <si>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</si>
  <si>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</si>
  <si>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</si>
  <si>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</si>
  <si>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</si>
  <si>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</si>
  <si>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</si>
  <si>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</si>
  <si>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</si>
  <si>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</si>
  <si>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</si>
  <si>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</si>
  <si>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</si>
  <si>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</si>
  <si>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</si>
  <si>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</si>
  <si>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</si>
  <si>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</si>
  <si>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</si>
  <si>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</si>
  <si>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</si>
  <si>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</si>
  <si>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</si>
  <si>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</si>
  <si>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</si>
  <si>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</si>
  <si>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</si>
  <si>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</si>
  <si>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</si>
  <si>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</si>
  <si>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</si>
  <si>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</si>
  <si>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</si>
  <si>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</si>
  <si>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</si>
  <si>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</si>
  <si>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</si>
  <si>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</si>
  <si>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</si>
  <si>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</si>
  <si>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</si>
  <si>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</si>
  <si>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</si>
  <si>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</si>
  <si>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</si>
  <si>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</si>
  <si>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</si>
  <si>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</si>
  <si>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</si>
  <si>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</si>
  <si>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</si>
  <si>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</si>
  <si>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</si>
  <si>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</si>
  <si>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</si>
  <si>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</si>
  <si>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</si>
  <si>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</si>
  <si>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</si>
  <si>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</si>
  <si>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</si>
  <si>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</si>
  <si>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</si>
  <si>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</si>
  <si>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</si>
  <si>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</si>
  <si>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</si>
  <si>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</si>
  <si>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</si>
  <si>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</si>
  <si>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</si>
  <si>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</si>
  <si>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</si>
  <si>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</si>
  <si>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</si>
  <si>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</si>
  <si>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</si>
  <si>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</si>
  <si>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</si>
  <si>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</si>
  <si>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</si>
  <si>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</si>
  <si>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</si>
  <si>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</si>
  <si>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</si>
  <si>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</si>
  <si>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</si>
  <si>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</si>
  <si>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</si>
  <si>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</si>
  <si>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</si>
  <si>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</si>
  <si>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</si>
  <si>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</si>
  <si>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</si>
  <si>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</si>
  <si>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</si>
  <si>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</si>
  <si>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</si>
  <si>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</si>
  <si>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</si>
  <si>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</si>
  <si>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</si>
  <si>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</si>
  <si>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</si>
  <si>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</si>
  <si>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</si>
  <si>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</si>
  <si>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</si>
  <si>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</si>
  <si>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</si>
  <si>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</si>
  <si>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</si>
  <si>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</si>
  <si>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</si>
  <si>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</si>
  <si>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</si>
  <si>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</si>
  <si>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</si>
  <si>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</si>
  <si>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</si>
  <si>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</si>
  <si>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</si>
  <si>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</si>
  <si>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</si>
  <si>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</si>
  <si>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</si>
  <si>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</si>
  <si>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</si>
  <si>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</si>
  <si>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</si>
  <si>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</si>
  <si>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</si>
  <si>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</si>
  <si>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</si>
  <si>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</si>
  <si>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</si>
  <si>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</si>
  <si>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</si>
  <si>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</si>
  <si>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</si>
  <si>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</si>
  <si>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</si>
  <si>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</si>
  <si>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</si>
  <si>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</si>
  <si>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</si>
  <si>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</si>
  <si>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</si>
  <si>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</si>
  <si>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</si>
  <si>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</si>
  <si>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</si>
  <si>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</si>
  <si>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</si>
  <si>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</si>
  <si>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</si>
  <si>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</si>
  <si>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</si>
  <si>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</si>
  <si>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</si>
  <si>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</si>
  <si>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</si>
  <si>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</si>
  <si>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</si>
  <si>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</si>
  <si>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</si>
  <si>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</si>
  <si>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</si>
  <si>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</si>
  <si>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</si>
  <si>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</si>
  <si>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</si>
  <si>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</si>
  <si>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</si>
  <si>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</si>
  <si>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</si>
  <si>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</si>
  <si>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</si>
  <si>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</si>
  <si>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</si>
  <si>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</si>
  <si>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</si>
  <si>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</si>
  <si>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</si>
  <si>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</si>
  <si>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</si>
  <si>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</si>
  <si>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</si>
  <si>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</si>
  <si>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</si>
  <si>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</si>
  <si>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</si>
  <si>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</si>
  <si>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</si>
  <si>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</si>
  <si>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</si>
  <si>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</si>
  <si>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</si>
  <si>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</si>
  <si>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</si>
  <si>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</si>
  <si>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</si>
  <si>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</si>
  <si>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</si>
  <si>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</si>
  <si>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</si>
  <si>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</si>
  <si>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</si>
  <si>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</si>
  <si>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</si>
  <si>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</si>
  <si>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</si>
  <si>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</si>
  <si>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</si>
  <si>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</si>
  <si>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</si>
  <si>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</si>
  <si>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</si>
  <si>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</si>
  <si>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</si>
  <si>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</si>
  <si>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</si>
  <si>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</si>
  <si>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</si>
  <si>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</si>
  <si>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</si>
  <si>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</si>
  <si>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</si>
  <si>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</si>
  <si>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</si>
  <si>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</si>
  <si>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</si>
  <si>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</si>
  <si>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</si>
  <si>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</si>
  <si>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</si>
  <si>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</si>
  <si>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</si>
  <si>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</si>
  <si>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</si>
  <si>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</si>
  <si>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</si>
  <si>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</si>
  <si>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</si>
  <si>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</si>
  <si>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</si>
  <si>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</si>
  <si>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</si>
  <si>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</si>
  <si>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</si>
  <si>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</si>
  <si>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</si>
  <si>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</si>
  <si>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</si>
  <si>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</si>
  <si>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</si>
  <si>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</si>
  <si>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</si>
  <si>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</si>
  <si>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</si>
  <si>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</si>
  <si>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</si>
  <si>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</si>
  <si>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</si>
  <si>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</si>
  <si>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</si>
  <si>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</si>
  <si>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</si>
  <si>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</si>
  <si>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</si>
  <si>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</si>
  <si>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</si>
  <si>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</si>
  <si>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</si>
  <si>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</si>
  <si>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</si>
  <si>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</si>
  <si>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</si>
  <si>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</si>
  <si>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</si>
  <si>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</si>
  <si>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</si>
  <si>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</si>
  <si>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</si>
  <si>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</si>
  <si>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</si>
  <si>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</si>
  <si>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</si>
  <si>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</si>
  <si>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</si>
  <si>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</si>
  <si>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</si>
  <si>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</si>
  <si>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</si>
  <si>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</si>
  <si>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</si>
  <si>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</si>
  <si>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</si>
  <si>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</si>
  <si>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</si>
  <si>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</si>
  <si>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</si>
  <si>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</si>
  <si>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</si>
  <si>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</si>
  <si>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</si>
  <si>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</si>
  <si>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</si>
  <si>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</si>
  <si>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</si>
  <si>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</si>
  <si>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</si>
  <si>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</si>
  <si>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</si>
  <si>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</si>
  <si>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</si>
  <si>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</si>
  <si>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</si>
  <si>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</si>
  <si>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</si>
  <si>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</si>
  <si>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</si>
  <si>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</si>
  <si>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</si>
  <si>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</si>
  <si>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</si>
  <si>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</si>
  <si>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</si>
  <si>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</si>
  <si>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</si>
  <si>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</si>
  <si>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</si>
  <si>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</si>
  <si>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</si>
  <si>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</si>
  <si>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</si>
  <si>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</si>
  <si>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</si>
  <si>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</si>
  <si>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</si>
  <si>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</si>
  <si>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</si>
  <si>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</si>
  <si>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</si>
  <si>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</si>
  <si>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</si>
  <si>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</si>
  <si>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</si>
  <si>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</si>
  <si>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</si>
  <si>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</si>
  <si>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</si>
  <si>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</si>
  <si>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</si>
  <si>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</si>
  <si>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</si>
  <si>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</si>
  <si>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</si>
  <si>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</si>
  <si>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</si>
  <si>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</si>
  <si>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</si>
  <si>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</si>
  <si>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</si>
  <si>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</si>
  <si>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</si>
  <si>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</si>
  <si>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</si>
  <si>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</si>
  <si>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</si>
  <si>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</si>
  <si>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</si>
  <si>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</si>
  <si>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</si>
  <si>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</si>
  <si>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</si>
  <si>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</si>
  <si>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</si>
  <si>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</si>
  <si>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</si>
  <si>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</si>
  <si>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</si>
  <si>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</si>
  <si>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</si>
  <si>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</si>
  <si>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</si>
  <si>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</si>
  <si>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</si>
  <si>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</si>
  <si>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</si>
  <si>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</si>
  <si>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</si>
  <si>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</si>
  <si>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</si>
  <si>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</si>
  <si>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</si>
  <si>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</si>
  <si>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</si>
  <si>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</si>
  <si>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</si>
  <si>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</si>
  <si>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</si>
  <si>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</si>
  <si>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</si>
  <si>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</si>
  <si>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</si>
  <si>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</si>
  <si>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</si>
  <si>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</si>
  <si>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</si>
  <si>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</si>
  <si>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</si>
  <si>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</si>
  <si>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</si>
  <si>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</si>
  <si>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</si>
  <si>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</si>
  <si>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</si>
  <si>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</si>
  <si>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</si>
  <si>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</si>
  <si>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</si>
  <si>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</si>
  <si>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</si>
  <si>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</si>
  <si>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</si>
  <si>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</si>
  <si>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</si>
  <si>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</si>
  <si>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</si>
  <si>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</si>
  <si>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</si>
  <si>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</si>
  <si>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</si>
  <si>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</si>
  <si>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</si>
  <si>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</si>
  <si>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</si>
  <si>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</si>
  <si>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</si>
  <si>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</si>
  <si>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</si>
  <si>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</si>
  <si>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</si>
  <si>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</si>
  <si>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</si>
  <si>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</si>
  <si>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</si>
  <si>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</si>
  <si>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</si>
  <si>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</si>
  <si>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</si>
  <si>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</si>
  <si>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</si>
  <si>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</si>
  <si>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</si>
  <si>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</si>
  <si>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</si>
  <si>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</si>
  <si>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</si>
  <si>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</si>
  <si>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</si>
  <si>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</si>
  <si>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</si>
  <si>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</si>
  <si>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</si>
  <si>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</si>
  <si>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</si>
  <si>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</si>
  <si>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</si>
  <si>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</si>
  <si>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</si>
  <si>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</si>
  <si>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</si>
  <si>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</si>
  <si>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</si>
  <si>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</si>
  <si>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</si>
  <si>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</si>
  <si>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</si>
  <si>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</si>
  <si>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</si>
  <si>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</si>
  <si>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</si>
  <si>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</si>
  <si>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</si>
  <si>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</si>
  <si>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</si>
  <si>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</si>
  <si>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</si>
  <si>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</si>
  <si>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</si>
  <si>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</si>
  <si>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</si>
  <si>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</si>
  <si>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</si>
  <si>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</si>
  <si>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</si>
  <si>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</si>
  <si>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</si>
  <si>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</si>
  <si>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</si>
  <si>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</si>
  <si>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</si>
  <si>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</si>
  <si>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</si>
  <si>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</si>
  <si>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</si>
  <si>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</si>
  <si>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</si>
  <si>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</si>
  <si>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</si>
  <si>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</si>
  <si>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</si>
  <si>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</si>
  <si>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</si>
  <si>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</si>
  <si>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</si>
  <si>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</si>
  <si>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</si>
  <si>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</si>
  <si>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</si>
  <si>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</si>
  <si>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</si>
  <si>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</si>
  <si>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</si>
  <si>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</si>
  <si>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</si>
  <si>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</si>
  <si>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</si>
  <si>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</si>
  <si>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</si>
  <si>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</si>
  <si>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</si>
  <si>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</si>
  <si>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</si>
  <si>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</si>
  <si>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</si>
  <si>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</si>
  <si>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</si>
  <si>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</si>
  <si>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</si>
  <si>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</si>
  <si>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</si>
  <si>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</si>
  <si>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</si>
  <si>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</si>
  <si>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</si>
  <si>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</si>
  <si>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</si>
  <si>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</si>
  <si>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</si>
  <si>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</si>
  <si>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</si>
  <si>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</si>
  <si>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</si>
  <si>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</si>
  <si>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</si>
  <si>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</si>
  <si>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</si>
  <si>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</si>
  <si>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</si>
  <si>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</si>
  <si>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</si>
  <si>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</si>
  <si>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</si>
  <si>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</si>
  <si>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</si>
  <si>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</si>
  <si>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</si>
  <si>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</si>
  <si>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</si>
  <si>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</si>
  <si>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</si>
  <si>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</si>
  <si>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</si>
  <si>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</si>
  <si>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</si>
  <si>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</si>
  <si>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</si>
  <si>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</si>
  <si>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</si>
  <si>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</si>
  <si>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</si>
  <si>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</si>
  <si>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</si>
  <si>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</si>
  <si>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</si>
  <si>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</si>
  <si>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</si>
  <si>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</si>
  <si>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</si>
  <si>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</si>
  <si>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</si>
  <si>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</si>
  <si>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</si>
  <si>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</si>
  <si>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</si>
  <si>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</si>
  <si>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</si>
  <si>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</si>
  <si>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</si>
  <si>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</si>
  <si>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</si>
  <si>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</si>
  <si>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</si>
  <si>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</si>
  <si>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</si>
  <si>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</si>
  <si>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</si>
  <si>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</si>
  <si>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</si>
  <si>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</si>
  <si>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</si>
  <si>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</si>
  <si>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</si>
  <si>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</si>
  <si>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</si>
  <si>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</si>
  <si>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</si>
  <si>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</si>
  <si>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</si>
  <si>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</si>
  <si>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</si>
  <si>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</si>
  <si>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</si>
  <si>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</si>
  <si>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</si>
  <si>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</si>
  <si>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</si>
  <si>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</si>
  <si>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</si>
  <si>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</si>
  <si>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</si>
  <si>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</si>
  <si>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</si>
  <si>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</si>
  <si>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</si>
  <si>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</si>
  <si>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</si>
  <si>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</si>
  <si>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</si>
  <si>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</si>
  <si>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</si>
  <si>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</si>
  <si>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</si>
  <si>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</si>
  <si>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</si>
  <si>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</si>
  <si>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</si>
  <si>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</si>
  <si>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</si>
  <si>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</si>
  <si>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</si>
  <si>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</si>
  <si>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</si>
  <si>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</si>
  <si>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</si>
  <si>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</si>
  <si>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</si>
  <si>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</si>
  <si>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</si>
  <si>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</si>
  <si>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</si>
  <si>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</si>
  <si>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</si>
  <si>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</si>
  <si>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</si>
  <si>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</si>
  <si>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</si>
  <si>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</si>
  <si>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</si>
  <si>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</si>
  <si>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</si>
  <si>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</si>
  <si>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</si>
  <si>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</si>
  <si>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</si>
  <si>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</si>
  <si>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</si>
  <si>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</si>
  <si>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</si>
  <si>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</si>
  <si>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</si>
  <si>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</si>
  <si>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</si>
  <si>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</si>
  <si>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</si>
  <si>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</si>
  <si>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</si>
  <si>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</si>
  <si>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</si>
  <si>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</si>
  <si>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</si>
  <si>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</si>
  <si>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</si>
  <si>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</si>
  <si>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</si>
  <si>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</si>
  <si>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</si>
  <si>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</si>
  <si>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</si>
  <si>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</si>
  <si>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</si>
  <si>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</si>
  <si>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</si>
  <si>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</si>
  <si>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</si>
  <si>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</si>
  <si>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</si>
  <si>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</si>
  <si>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</si>
  <si>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</si>
  <si>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</si>
  <si>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</si>
  <si>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</si>
  <si>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</si>
  <si>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</si>
  <si>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</si>
  <si>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</si>
  <si>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</si>
  <si>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</si>
  <si>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</si>
  <si>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</si>
  <si>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</si>
  <si>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</si>
  <si>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</si>
  <si>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</si>
  <si>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</si>
  <si>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</si>
  <si>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</si>
  <si>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</si>
  <si>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</si>
  <si>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</si>
  <si>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</si>
  <si>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</si>
  <si>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</si>
  <si>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</si>
  <si>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</si>
  <si>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</si>
  <si>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</si>
  <si>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</si>
  <si>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</si>
  <si>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</si>
  <si>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</si>
  <si>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</si>
  <si>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</si>
  <si>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</si>
  <si>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</si>
  <si>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</si>
  <si>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</si>
  <si>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</si>
  <si>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</si>
  <si>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</si>
  <si>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</si>
  <si>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</si>
  <si>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</si>
  <si>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</si>
  <si>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</si>
  <si>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</si>
  <si>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</si>
  <si>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</si>
  <si>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</si>
  <si>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</si>
  <si>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</si>
  <si>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</si>
  <si>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</si>
  <si>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</si>
  <si>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</si>
  <si>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</si>
  <si>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</si>
  <si>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</si>
  <si>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</si>
  <si>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</si>
  <si>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</si>
  <si>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</si>
  <si>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</si>
  <si>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</si>
  <si>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</si>
  <si>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</si>
  <si>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</si>
  <si>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</si>
  <si>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</si>
  <si>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</si>
  <si>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</si>
  <si>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</si>
  <si>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</si>
  <si>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</si>
  <si>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</si>
  <si>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</si>
  <si>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</si>
  <si>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</si>
  <si>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</si>
  <si>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</si>
  <si>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</si>
  <si>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</si>
  <si>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</si>
  <si>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</si>
  <si>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</si>
  <si>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</si>
  <si>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</si>
  <si>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</si>
  <si>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</si>
  <si>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</si>
  <si>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</si>
  <si>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</si>
  <si>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</si>
  <si>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</si>
  <si>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</si>
  <si>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</si>
  <si>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</si>
  <si>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</si>
  <si>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</si>
  <si>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</si>
  <si>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</si>
  <si>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</si>
  <si>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</si>
  <si>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</si>
  <si>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</si>
  <si>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</si>
  <si>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</si>
  <si>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</si>
  <si>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</si>
  <si>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</si>
  <si>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</si>
  <si>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</si>
  <si>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</si>
  <si>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</si>
  <si>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</si>
  <si>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</si>
  <si>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</si>
  <si>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</si>
  <si>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</si>
  <si>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</si>
  <si>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</si>
  <si>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</si>
  <si>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</si>
  <si>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</si>
  <si>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</si>
  <si>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</si>
  <si>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</si>
  <si>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</si>
  <si>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</si>
  <si>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</si>
  <si>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</si>
  <si>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</si>
  <si>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</si>
  <si>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</si>
  <si>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</si>
  <si>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</si>
  <si>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</si>
  <si>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</si>
  <si>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</si>
  <si>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</si>
  <si>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</si>
  <si>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</si>
  <si>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</si>
  <si>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</si>
  <si>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</si>
  <si>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</si>
  <si>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</si>
  <si>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</si>
  <si>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</si>
  <si>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</si>
  <si>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</si>
  <si>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</si>
  <si>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</si>
  <si>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</si>
  <si>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</si>
  <si>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</si>
  <si>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</si>
  <si>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</si>
  <si>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</si>
  <si>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</si>
  <si>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</si>
  <si>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</si>
  <si>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</si>
  <si>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</si>
  <si>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</si>
  <si>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</si>
  <si>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</si>
  <si>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</si>
  <si>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</si>
  <si>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</si>
  <si>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</si>
  <si>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</si>
  <si>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</si>
  <si>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</si>
  <si>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</si>
  <si>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</si>
  <si>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</si>
  <si>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</si>
  <si>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</si>
  <si>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</si>
  <si>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</si>
  <si>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</si>
  <si>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</si>
  <si>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</si>
  <si>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</si>
  <si>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</si>
  <si>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</si>
  <si>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</si>
  <si>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</si>
  <si>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</si>
  <si>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</si>
  <si>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</si>
  <si>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</si>
  <si>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</si>
  <si>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</si>
  <si>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</si>
  <si>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</si>
  <si>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</si>
  <si>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</si>
  <si>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</si>
  <si>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</si>
  <si>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</si>
  <si>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</si>
  <si>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</si>
  <si>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</si>
  <si>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</si>
  <si>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</si>
  <si>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</si>
  <si>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</si>
  <si>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</si>
  <si>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</si>
  <si>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</si>
  <si>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</si>
  <si>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</si>
  <si>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</si>
  <si>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</si>
  <si>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</si>
  <si>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</si>
  <si>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</si>
  <si>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</si>
  <si>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</si>
  <si>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</si>
  <si>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</si>
  <si>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</si>
  <si>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</si>
  <si>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</si>
  <si>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</si>
  <si>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</si>
  <si>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</si>
  <si>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</si>
  <si>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</si>
  <si>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</si>
  <si>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</si>
  <si>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</si>
  <si>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</si>
  <si>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</si>
  <si>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</si>
  <si>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</si>
  <si>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</si>
  <si>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</si>
  <si>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</si>
  <si>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</si>
  <si>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</si>
  <si>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</si>
  <si>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</si>
  <si>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</si>
  <si>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</si>
  <si>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</si>
  <si>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</si>
  <si>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</si>
  <si>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</si>
  <si>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</si>
  <si>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</si>
  <si>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</si>
  <si>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</si>
  <si>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</si>
  <si>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</si>
  <si>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</si>
  <si>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</si>
  <si>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</si>
  <si>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</si>
  <si>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</si>
  <si>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</si>
  <si>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</si>
  <si>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</si>
  <si>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</si>
  <si>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</si>
  <si>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</si>
  <si>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</si>
  <si>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</si>
  <si>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</si>
  <si>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</si>
  <si>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</si>
  <si>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</si>
  <si>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</si>
  <si>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</si>
  <si>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</si>
  <si>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</si>
  <si>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</si>
  <si>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</si>
  <si>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</si>
  <si>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</si>
  <si>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</si>
  <si>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</si>
  <si>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</si>
  <si>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</si>
  <si>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</si>
  <si>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</si>
  <si>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</si>
  <si>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</si>
  <si>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</si>
  <si>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</si>
  <si>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</si>
  <si>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</si>
  <si>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</si>
  <si>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</si>
  <si>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</si>
  <si>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</si>
  <si>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</si>
  <si>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</si>
  <si>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</si>
  <si>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</si>
  <si>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</si>
  <si>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</si>
  <si>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</si>
  <si>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</si>
  <si>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</si>
  <si>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</si>
  <si>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</si>
  <si>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</si>
  <si>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</si>
  <si>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</si>
  <si>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</si>
  <si>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</si>
  <si>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</si>
  <si>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</si>
  <si>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</si>
  <si>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</si>
  <si>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</si>
  <si>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</si>
  <si>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</si>
  <si>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</si>
  <si>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</si>
  <si>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</si>
  <si>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</si>
  <si>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</si>
  <si>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</si>
  <si>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</si>
  <si>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</si>
  <si>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</si>
  <si>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</si>
  <si>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</si>
  <si>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</si>
  <si>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</si>
  <si>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</si>
  <si>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</si>
  <si>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</si>
  <si>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</si>
  <si>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</si>
  <si>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</si>
  <si>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</si>
  <si>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</si>
  <si>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</si>
  <si>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</si>
  <si>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</si>
  <si>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</si>
  <si>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</si>
  <si>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</si>
  <si>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</si>
  <si>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</si>
  <si>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</si>
  <si>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</si>
  <si>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</si>
  <si>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</si>
  <si>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</si>
  <si>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</si>
  <si>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</si>
  <si>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</si>
  <si>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</si>
  <si>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</si>
  <si>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</si>
  <si>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</si>
  <si>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</si>
  <si>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</si>
  <si>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</si>
  <si>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</si>
  <si>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</si>
  <si>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</si>
  <si>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</si>
  <si>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</si>
  <si>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</si>
  <si>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</si>
  <si>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</si>
  <si>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</si>
  <si>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</si>
  <si>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</si>
  <si>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</si>
  <si>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</si>
  <si>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</si>
  <si>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</si>
  <si>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</si>
  <si>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</si>
  <si>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</si>
  <si>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</si>
  <si>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</si>
  <si>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</si>
  <si>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</si>
  <si>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</si>
  <si>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</si>
  <si>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</si>
  <si>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</si>
  <si>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</si>
  <si>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</si>
  <si>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</si>
  <si>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</si>
  <si>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</si>
  <si>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</si>
  <si>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</si>
  <si>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</si>
  <si>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</si>
  <si>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</si>
  <si>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</si>
  <si>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</si>
  <si>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</si>
  <si>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</si>
  <si>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</si>
  <si>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</si>
  <si>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</si>
  <si>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</si>
  <si>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</si>
  <si>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</si>
  <si>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</si>
  <si>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</si>
  <si>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</si>
  <si>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</si>
  <si>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</si>
  <si>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</si>
  <si>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</si>
  <si>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</si>
  <si>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</si>
  <si>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</si>
  <si>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</si>
  <si>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</si>
  <si>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</si>
  <si>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</si>
  <si>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</si>
  <si>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</si>
  <si>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</si>
  <si>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</si>
  <si>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</si>
  <si>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</si>
  <si>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</si>
  <si>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</si>
  <si>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</si>
  <si>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</si>
  <si>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</si>
  <si>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</si>
  <si>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</si>
  <si>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</si>
  <si>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</si>
  <si>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</si>
  <si>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</si>
  <si>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</si>
  <si>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</si>
  <si>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</si>
  <si>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</si>
  <si>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</si>
  <si>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</si>
  <si>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</si>
  <si>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</si>
  <si>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</si>
  <si>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</si>
  <si>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</si>
  <si>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</si>
  <si>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</si>
  <si>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</si>
  <si>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</si>
  <si>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</si>
  <si>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</si>
  <si>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</si>
  <si>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</si>
  <si>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</si>
  <si>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</si>
  <si>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</si>
  <si>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</si>
  <si>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</si>
  <si>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</si>
  <si>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</si>
  <si>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</si>
  <si>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</si>
  <si>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</si>
  <si>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</si>
  <si>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</si>
  <si>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</si>
  <si>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</si>
  <si>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</si>
  <si>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</si>
  <si>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</si>
  <si>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</si>
  <si>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</si>
  <si>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</si>
  <si>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</si>
  <si>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</si>
  <si>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</si>
  <si>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</si>
  <si>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</si>
  <si>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</si>
  <si>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</si>
  <si>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</si>
  <si>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</si>
  <si>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</si>
  <si>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</si>
  <si>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</si>
  <si>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</si>
  <si>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</si>
  <si>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</si>
  <si>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</si>
  <si>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</si>
  <si>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</si>
  <si>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</si>
  <si>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</si>
  <si>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</si>
  <si>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</si>
  <si>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</si>
  <si>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</si>
  <si>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</si>
  <si>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</si>
  <si>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</si>
  <si>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</si>
  <si>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</si>
  <si>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</si>
  <si>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</si>
  <si>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</si>
  <si>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</si>
  <si>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</si>
  <si>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</si>
  <si>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</si>
  <si>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</si>
  <si>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</si>
  <si>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</si>
  <si>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</si>
  <si>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</si>
  <si>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</si>
  <si>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</si>
  <si>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</si>
  <si>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</si>
  <si>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</si>
  <si>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</si>
  <si>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</si>
  <si>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</si>
  <si>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</si>
  <si>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</si>
  <si>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</si>
  <si>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</si>
  <si>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</si>
  <si>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</si>
  <si>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</si>
  <si>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</si>
  <si>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</si>
  <si>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</si>
  <si>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</si>
  <si>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</si>
  <si>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</si>
  <si>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</si>
  <si>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</si>
  <si>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</si>
  <si>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</si>
  <si>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</si>
  <si>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</si>
  <si>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</si>
  <si>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</si>
  <si>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</si>
  <si>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</si>
  <si>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</si>
  <si>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</si>
  <si>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</si>
  <si>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</si>
  <si>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</si>
  <si>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</si>
  <si>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</si>
  <si>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</si>
  <si>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</si>
  <si>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</si>
  <si>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</si>
  <si>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</si>
  <si>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</si>
  <si>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</si>
  <si>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</si>
  <si>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</si>
  <si>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</si>
  <si>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</si>
  <si>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</si>
  <si>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</si>
  <si>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</si>
  <si>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</si>
  <si>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</si>
  <si>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</si>
  <si>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</si>
  <si>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</si>
  <si>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</si>
  <si>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</si>
  <si>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</si>
  <si>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</si>
  <si>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</si>
  <si>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</si>
  <si>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</si>
  <si>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</si>
  <si>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</si>
  <si>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</si>
  <si>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</si>
  <si>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</si>
  <si>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</si>
  <si>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</si>
  <si>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</si>
  <si>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</si>
  <si>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</si>
  <si>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</si>
  <si>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</si>
  <si>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</si>
  <si>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</si>
  <si>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</si>
  <si>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</si>
  <si>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</si>
  <si>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</si>
  <si>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</si>
  <si>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</si>
  <si>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</si>
  <si>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</si>
  <si>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</si>
  <si>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</si>
  <si>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</si>
  <si>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</si>
  <si>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</si>
  <si>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</si>
  <si>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</si>
  <si>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</si>
  <si>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</si>
  <si>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</si>
  <si>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</si>
  <si>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</si>
  <si>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</si>
  <si>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</si>
  <si>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</si>
  <si>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</si>
  <si>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</si>
  <si>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</si>
  <si>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</si>
  <si>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</si>
  <si>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</si>
  <si>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</si>
  <si>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</si>
  <si>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</si>
  <si>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</si>
  <si>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</si>
  <si>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</si>
  <si>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</si>
  <si>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</si>
  <si>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</si>
  <si>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</si>
  <si>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</si>
  <si>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</si>
  <si>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</si>
  <si>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</si>
  <si>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</si>
  <si>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</si>
  <si>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</si>
  <si>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</si>
  <si>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</si>
  <si>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</si>
  <si>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</si>
  <si>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</si>
  <si>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</si>
  <si>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</si>
  <si>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</si>
  <si>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</si>
  <si>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</si>
  <si>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</si>
  <si>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</si>
  <si>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</si>
  <si>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</si>
  <si>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</si>
  <si>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</si>
  <si>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</si>
  <si>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</si>
  <si>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</si>
  <si>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</si>
  <si>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</si>
  <si>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</si>
  <si>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</si>
  <si>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</si>
  <si>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</si>
  <si>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</si>
  <si>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</si>
  <si>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</si>
  <si>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</si>
  <si>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</si>
  <si>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</si>
  <si>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</si>
  <si>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</si>
  <si>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</si>
  <si>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</si>
  <si>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</si>
  <si>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</si>
  <si>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</si>
  <si>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</si>
  <si>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</si>
  <si>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</si>
  <si>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</si>
  <si>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</si>
  <si>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</si>
  <si>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</si>
  <si>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</si>
  <si>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</si>
  <si>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</si>
  <si>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</si>
  <si>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</si>
  <si>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</si>
  <si>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</si>
  <si>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</si>
  <si>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</si>
  <si>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</si>
  <si>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</si>
  <si>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</si>
  <si>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</si>
  <si>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</si>
  <si>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</si>
  <si>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</si>
  <si>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</si>
  <si>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</si>
  <si>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</si>
  <si>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</si>
  <si>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</si>
  <si>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</si>
  <si>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</si>
  <si>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</si>
  <si>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</si>
  <si>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</si>
  <si>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</si>
  <si>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</si>
  <si>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</si>
  <si>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</si>
  <si>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</si>
  <si>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</si>
  <si>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</si>
  <si>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</si>
  <si>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</si>
  <si>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</si>
  <si>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</si>
  <si>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</si>
  <si>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</si>
  <si>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</si>
  <si>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</si>
  <si>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</si>
  <si>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</si>
  <si>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</si>
  <si>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</si>
  <si>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</si>
  <si>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</si>
  <si>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</si>
  <si>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</si>
  <si>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</si>
  <si>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</si>
  <si>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</si>
  <si>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</si>
  <si>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</si>
  <si>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</si>
  <si>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</si>
  <si>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</si>
  <si>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</si>
  <si>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</si>
  <si>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</si>
  <si>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</si>
  <si>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</si>
  <si>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</si>
  <si>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</si>
  <si>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</si>
  <si>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</si>
  <si>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</si>
  <si>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</si>
  <si>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</si>
  <si>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</si>
  <si>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</si>
  <si>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</si>
  <si>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</si>
  <si>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</si>
  <si>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</si>
  <si>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</si>
  <si>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</si>
  <si>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</si>
  <si>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</si>
  <si>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</si>
  <si>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</si>
  <si>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</si>
  <si>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</si>
  <si>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</si>
  <si>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</si>
  <si>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</si>
  <si>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</si>
  <si>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</si>
  <si>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</si>
  <si>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</si>
  <si>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</si>
  <si>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</si>
  <si>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</si>
  <si>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</si>
  <si>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</si>
  <si>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</si>
  <si>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</si>
  <si>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</si>
  <si>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</si>
  <si>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</si>
  <si>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</si>
  <si>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</si>
  <si>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</si>
  <si>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</si>
  <si>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</si>
  <si>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</si>
  <si>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</si>
  <si>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</si>
  <si>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</si>
  <si>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</si>
  <si>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</si>
  <si>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</si>
  <si>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</si>
  <si>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</si>
  <si>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</si>
  <si>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</si>
  <si>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</si>
  <si>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</si>
  <si>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</si>
  <si>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</si>
  <si>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</si>
  <si>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</si>
  <si>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</si>
  <si>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</si>
  <si>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</si>
  <si>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</si>
  <si>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</si>
  <si>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</si>
  <si>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</si>
  <si>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</si>
  <si>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</si>
  <si>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</si>
  <si>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</si>
  <si>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</si>
  <si>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</si>
  <si>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</si>
  <si>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</si>
  <si>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</si>
  <si>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</si>
  <si>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</si>
  <si>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</si>
  <si>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</si>
  <si>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</si>
  <si>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</si>
  <si>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</si>
  <si>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</si>
  <si>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</si>
  <si>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</si>
  <si>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</si>
  <si>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</si>
  <si>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</si>
  <si>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</si>
  <si>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</si>
  <si>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</si>
  <si>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</si>
  <si>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</si>
  <si>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</si>
  <si>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</si>
  <si>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</si>
  <si>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</si>
  <si>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</si>
  <si>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</si>
  <si>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</si>
  <si>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</si>
  <si>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</si>
  <si>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</si>
  <si>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</si>
  <si>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</si>
  <si>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</si>
  <si>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</si>
  <si>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</si>
  <si>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</si>
  <si>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</si>
  <si>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</si>
  <si>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</si>
  <si>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</si>
  <si>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</si>
  <si>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</si>
  <si>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</si>
  <si>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</si>
  <si>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</si>
  <si>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</si>
  <si>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</si>
  <si>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</si>
  <si>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</si>
  <si>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</si>
  <si>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</si>
  <si>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</si>
  <si>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</si>
  <si>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</si>
  <si>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</si>
  <si>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</si>
  <si>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</si>
  <si>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</si>
  <si>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</si>
  <si>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</si>
  <si>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</si>
  <si>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</si>
  <si>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</si>
  <si>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</si>
  <si>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</si>
  <si>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</si>
  <si>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</si>
  <si>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</si>
  <si>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</si>
  <si>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</si>
  <si>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</si>
  <si>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</si>
  <si>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</si>
  <si>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</si>
  <si>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</si>
  <si>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</si>
  <si>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</si>
  <si>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</si>
  <si>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</si>
  <si>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</si>
  <si>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</si>
  <si>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</si>
  <si>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</si>
  <si>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</si>
  <si>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</si>
  <si>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</si>
  <si>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</si>
  <si>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</si>
  <si>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</si>
  <si>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</si>
  <si>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</si>
  <si>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</si>
  <si>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</si>
  <si>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</si>
  <si>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</si>
  <si>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</si>
  <si>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</si>
  <si>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</si>
  <si>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</si>
  <si>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</si>
  <si>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</si>
  <si>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</si>
  <si>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</si>
  <si>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</si>
  <si>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</si>
  <si>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</si>
  <si>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</si>
  <si>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</si>
  <si>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</si>
  <si>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</si>
  <si>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</si>
  <si>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</si>
  <si>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</si>
  <si>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</si>
  <si>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</si>
  <si>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</si>
  <si>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</si>
  <si>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</si>
  <si>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</si>
  <si>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</si>
  <si>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</si>
  <si>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</si>
  <si>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</si>
  <si>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</si>
  <si>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</si>
  <si>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</si>
  <si>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</si>
  <si>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</si>
  <si>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</si>
  <si>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</si>
  <si>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</si>
  <si>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</si>
  <si>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</si>
  <si>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</si>
  <si>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</si>
  <si>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</si>
  <si>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</si>
  <si>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</si>
  <si>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</si>
  <si>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</si>
  <si>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</si>
  <si>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</si>
  <si>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</si>
  <si>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</si>
  <si>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</si>
  <si>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</si>
  <si>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</si>
  <si>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</si>
  <si>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</si>
  <si>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</si>
  <si>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</si>
  <si>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</si>
  <si>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</si>
  <si>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</si>
  <si>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</si>
  <si>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</si>
  <si>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</si>
  <si>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</si>
  <si>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</si>
  <si>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</si>
  <si>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</si>
  <si>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</si>
  <si>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</si>
  <si>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</si>
  <si>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</si>
  <si>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</si>
  <si>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</si>
  <si>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</si>
  <si>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</si>
  <si>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</si>
  <si>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</si>
  <si>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</si>
  <si>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</si>
  <si>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</si>
  <si>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</si>
  <si>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</si>
  <si>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</si>
  <si>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</si>
  <si>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</si>
  <si>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</si>
  <si>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</si>
  <si>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</si>
  <si>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</si>
  <si>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</si>
  <si>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</si>
  <si>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</si>
  <si>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</si>
  <si>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</si>
  <si>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</si>
  <si>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</si>
  <si>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</si>
  <si>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</si>
  <si>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</si>
  <si>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</si>
  <si>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</si>
  <si>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</si>
  <si>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</si>
  <si>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</si>
  <si>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</si>
  <si>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</si>
  <si>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</si>
  <si>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</si>
  <si>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</si>
  <si>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</si>
  <si>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</si>
  <si>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</si>
  <si>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</si>
  <si>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</si>
  <si>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</si>
  <si>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</si>
  <si>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</si>
  <si>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</si>
  <si>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</si>
  <si>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</si>
  <si>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</si>
  <si>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</si>
  <si>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</si>
  <si>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</si>
  <si>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</si>
  <si>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</si>
  <si>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</si>
  <si>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</si>
  <si>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</si>
  <si>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</si>
  <si>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</si>
  <si>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</si>
  <si>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</si>
  <si>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</si>
  <si>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</si>
  <si>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</si>
  <si>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</si>
  <si>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</si>
  <si>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</si>
  <si>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</si>
  <si>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</si>
  <si>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</si>
  <si>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</si>
  <si>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</si>
  <si>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</si>
  <si>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</si>
  <si>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</si>
  <si>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</si>
  <si>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</si>
  <si>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</si>
  <si>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</si>
  <si>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</si>
  <si>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</si>
  <si>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</si>
  <si>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</si>
  <si>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</si>
  <si>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</si>
  <si>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</si>
  <si>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</si>
  <si>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</si>
  <si>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</si>
  <si>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</si>
  <si>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</si>
  <si>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</si>
  <si>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</si>
  <si>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</si>
  <si>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</si>
  <si>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</si>
  <si>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</si>
  <si>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</si>
  <si>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</si>
  <si>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</si>
  <si>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</si>
  <si>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</si>
  <si>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</si>
  <si>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</si>
  <si>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</si>
  <si>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</si>
  <si>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</si>
  <si>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</si>
  <si>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</si>
  <si>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</si>
  <si>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</si>
  <si>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</si>
  <si>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</si>
  <si>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</si>
  <si>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</si>
  <si>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</si>
  <si>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</si>
  <si>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</si>
  <si>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</si>
  <si>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</si>
  <si>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</si>
  <si>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</si>
  <si>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</si>
  <si>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</si>
  <si>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</si>
  <si>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</si>
  <si>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</si>
  <si>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</si>
  <si>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</si>
  <si>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</si>
  <si>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</si>
  <si>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</si>
  <si>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</si>
  <si>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</si>
  <si>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</si>
  <si>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</si>
  <si>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</si>
  <si>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</si>
  <si>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</si>
  <si>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</si>
  <si>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</si>
  <si>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</si>
  <si>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</si>
  <si>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</si>
  <si>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</si>
  <si>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</si>
  <si>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</si>
  <si>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</si>
  <si>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</si>
  <si>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</si>
  <si>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</si>
  <si>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</si>
  <si>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</si>
  <si>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</si>
  <si>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</si>
  <si>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</si>
  <si>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</si>
  <si>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</si>
  <si>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</si>
  <si>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</si>
  <si>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</si>
  <si>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</si>
  <si>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</si>
  <si>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</si>
  <si>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</si>
  <si>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</si>
  <si>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</si>
  <si>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</si>
  <si>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</si>
  <si>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</si>
  <si>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</si>
  <si>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</si>
  <si>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</si>
  <si>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</si>
  <si>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</si>
  <si>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</si>
  <si>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</si>
  <si>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</si>
  <si>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</si>
  <si>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</si>
  <si>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</si>
  <si>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</si>
  <si>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</si>
  <si>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</si>
  <si>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</si>
  <si>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</si>
  <si>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</si>
  <si>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</si>
  <si>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</si>
  <si>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</si>
  <si>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</si>
  <si>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</si>
  <si>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</si>
  <si>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</si>
  <si>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</si>
  <si>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</si>
  <si>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</si>
  <si>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</si>
  <si>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</si>
  <si>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</si>
  <si>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</si>
  <si>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</si>
  <si>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</si>
  <si>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</si>
  <si>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</si>
  <si>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</si>
  <si>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</si>
  <si>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</si>
  <si>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</si>
  <si>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</si>
  <si>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</si>
  <si>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</si>
  <si>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</si>
  <si>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</si>
  <si>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</si>
  <si>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</si>
  <si>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</si>
  <si>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</si>
  <si>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</si>
  <si>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</si>
  <si>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</si>
  <si>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</si>
  <si>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</si>
  <si>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</si>
  <si>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</si>
  <si>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</si>
  <si>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</si>
  <si>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</si>
  <si>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</si>
  <si>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</si>
  <si>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</si>
  <si>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</si>
  <si>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</si>
  <si>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</si>
  <si>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</si>
  <si>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</si>
  <si>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</si>
  <si>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</si>
  <si>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</si>
  <si>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</si>
  <si>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</si>
  <si>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</si>
  <si>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</si>
  <si>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</si>
  <si>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</si>
  <si>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</si>
  <si>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</si>
  <si>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</si>
  <si>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</si>
  <si>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</si>
  <si>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</si>
  <si>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</si>
  <si>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</si>
  <si>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</si>
  <si>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</si>
  <si>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</si>
  <si>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</si>
  <si>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</si>
  <si>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</si>
  <si>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</si>
  <si>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</si>
  <si>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</si>
  <si>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</si>
  <si>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</si>
  <si>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</si>
  <si>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</si>
  <si>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</si>
  <si>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</si>
  <si>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</si>
  <si>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</si>
  <si>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</si>
  <si>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</si>
  <si>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</si>
  <si>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</si>
  <si>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</si>
  <si>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</si>
  <si>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</si>
  <si>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</si>
  <si>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</si>
  <si>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</si>
  <si>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</si>
  <si>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</si>
  <si>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</si>
  <si>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</si>
  <si>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</si>
  <si>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</si>
  <si>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</si>
  <si>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</si>
  <si>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</si>
  <si>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</si>
  <si>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</si>
  <si>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</si>
  <si>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</si>
  <si>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</si>
  <si>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</si>
  <si>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</si>
  <si>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</si>
  <si>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</si>
  <si>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</si>
  <si>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</si>
  <si>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</si>
  <si>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</si>
  <si>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</si>
  <si>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</si>
  <si>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</si>
  <si>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</si>
  <si>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</si>
  <si>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</si>
  <si>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</si>
  <si>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</si>
  <si>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</si>
  <si>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</si>
  <si>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</si>
  <si>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</si>
  <si>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</si>
  <si>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</si>
  <si>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</si>
  <si>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</si>
  <si>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</si>
  <si>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</si>
  <si>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</si>
  <si>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</si>
  <si>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</si>
  <si>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</si>
  <si>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</si>
  <si>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</si>
  <si>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</si>
  <si>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</si>
  <si>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</si>
  <si>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</si>
  <si>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</si>
  <si>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</si>
  <si>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</si>
  <si>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</si>
  <si>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</si>
  <si>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</si>
  <si>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</si>
  <si>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</si>
  <si>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</si>
  <si>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</si>
  <si>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</si>
  <si>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</si>
  <si>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</si>
  <si>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</si>
  <si>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</si>
  <si>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</si>
  <si>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</si>
  <si>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</si>
  <si>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</si>
  <si>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</si>
  <si>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</si>
  <si>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</si>
  <si>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</si>
  <si>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</si>
  <si>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</si>
  <si>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</si>
  <si>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</si>
  <si>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</si>
  <si>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</si>
  <si>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</si>
  <si>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</si>
  <si>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</si>
  <si>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</si>
  <si>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</si>
  <si>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</si>
  <si>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</si>
  <si>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</si>
  <si>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</si>
  <si>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</si>
  <si>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</si>
  <si>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</si>
  <si>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</si>
  <si>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</si>
  <si>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</si>
  <si>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</si>
  <si>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</si>
  <si>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</si>
  <si>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</si>
  <si>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</si>
  <si>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</si>
  <si>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</si>
  <si>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</si>
  <si>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</si>
  <si>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</si>
  <si>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</si>
  <si>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</si>
  <si>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</si>
  <si>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</si>
  <si>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</si>
  <si>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</si>
  <si>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</si>
  <si>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</si>
  <si>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</si>
  <si>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</si>
  <si>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</si>
  <si>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</si>
  <si>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</si>
  <si>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</si>
  <si>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</si>
  <si>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</si>
  <si>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</si>
  <si>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</si>
  <si>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</si>
  <si>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</si>
  <si>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</si>
  <si>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</si>
  <si>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</si>
  <si>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</si>
  <si>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</si>
  <si>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</si>
  <si>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</si>
  <si>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</si>
  <si>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</si>
  <si>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</si>
  <si>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</si>
  <si>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</si>
  <si>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</si>
  <si>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</si>
  <si>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</si>
  <si>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</si>
  <si>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</si>
  <si>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</si>
  <si>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</si>
  <si>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</si>
  <si>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</si>
  <si>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</si>
  <si>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</si>
  <si>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</si>
  <si>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</si>
  <si>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</si>
  <si>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</si>
  <si>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</si>
  <si>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</si>
  <si>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</si>
  <si>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</si>
  <si>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</si>
  <si>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</si>
  <si>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</si>
  <si>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</si>
  <si>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</si>
  <si>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</si>
  <si>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</si>
  <si>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</si>
  <si>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</si>
  <si>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</si>
  <si>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</si>
  <si>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</si>
  <si>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</si>
  <si>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</si>
  <si>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</si>
  <si>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</si>
  <si>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</si>
  <si>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</si>
  <si>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</si>
  <si>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</si>
  <si>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</si>
  <si>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</si>
  <si>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</si>
  <si>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</si>
  <si>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</si>
  <si>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</si>
  <si>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</si>
  <si>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</si>
  <si>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</si>
  <si>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</si>
  <si>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</si>
  <si>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</si>
  <si>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</si>
  <si>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</si>
  <si>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</si>
  <si>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</si>
  <si>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</si>
  <si>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</si>
  <si>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</si>
  <si>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</si>
  <si>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</si>
  <si>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</si>
  <si>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</si>
  <si>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</si>
  <si>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</si>
  <si>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</si>
  <si>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</si>
  <si>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</si>
  <si>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</si>
  <si>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</si>
  <si>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</si>
  <si>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</si>
  <si>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</si>
  <si>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</si>
  <si>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</si>
  <si>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</si>
  <si>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</si>
  <si>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</si>
  <si>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</si>
  <si>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</si>
  <si>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</si>
  <si>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</si>
  <si>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</si>
  <si>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</si>
  <si>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</si>
  <si>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</si>
  <si>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</si>
  <si>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</si>
  <si>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</si>
  <si>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</si>
  <si>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</si>
  <si>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</si>
  <si>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</si>
  <si>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</si>
  <si>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</si>
  <si>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</si>
  <si>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</si>
  <si>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</si>
  <si>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</si>
  <si>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</si>
  <si>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</si>
  <si>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</si>
  <si>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</si>
  <si>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</si>
  <si>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</si>
  <si>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</si>
  <si>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</si>
  <si>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</si>
  <si>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</si>
  <si>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</si>
  <si>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</si>
  <si>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</si>
  <si>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</si>
  <si>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</si>
  <si>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</si>
  <si>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</si>
  <si>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</si>
  <si>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</si>
  <si>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</si>
  <si>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</si>
  <si>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</si>
  <si>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</si>
  <si>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</si>
  <si>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</si>
  <si>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</si>
  <si>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</si>
  <si>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</si>
  <si>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</si>
  <si>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</si>
  <si>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</si>
  <si>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</si>
  <si>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</si>
  <si>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</si>
  <si>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</si>
  <si>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</si>
  <si>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</si>
  <si>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</si>
  <si>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</si>
  <si>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</si>
  <si>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</si>
  <si>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</si>
  <si>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</si>
  <si>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</si>
  <si>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</si>
  <si>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</si>
  <si>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</si>
  <si>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</si>
  <si>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</si>
  <si>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</si>
  <si>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</si>
  <si>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</si>
  <si>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</si>
  <si>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</si>
  <si>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</si>
  <si>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</si>
  <si>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</si>
  <si>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</si>
  <si>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</si>
  <si>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</si>
  <si>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</si>
  <si>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</si>
  <si>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</si>
  <si>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</si>
  <si>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</si>
  <si>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</si>
  <si>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</si>
  <si>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</si>
  <si>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</si>
  <si>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</si>
  <si>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</si>
  <si>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</si>
  <si>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</si>
  <si>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</si>
  <si>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</si>
  <si>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</si>
  <si>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</si>
  <si>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</si>
  <si>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</si>
  <si>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</si>
  <si>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</si>
  <si>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</si>
  <si>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</si>
  <si>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</si>
  <si>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</si>
  <si>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</si>
  <si>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</si>
  <si>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</si>
  <si>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</si>
  <si>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</si>
  <si>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</si>
  <si>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</si>
  <si>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</si>
  <si>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</si>
  <si>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</si>
  <si>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</si>
  <si>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</si>
  <si>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</si>
  <si>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</si>
  <si>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</si>
  <si>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</si>
  <si>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</si>
  <si>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</si>
  <si>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</si>
  <si>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</si>
  <si>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</si>
  <si>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</si>
  <si>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</si>
  <si>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</si>
  <si>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</si>
  <si>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</si>
  <si>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</si>
  <si>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</si>
  <si>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</si>
  <si>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</si>
  <si>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</si>
  <si>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</si>
  <si>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</si>
  <si>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</si>
  <si>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</si>
  <si>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</si>
  <si>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</si>
  <si>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</si>
  <si>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</si>
  <si>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</si>
  <si>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</si>
  <si>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</si>
  <si>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</si>
  <si>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</si>
  <si>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</si>
  <si>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</si>
  <si>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</si>
  <si>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</si>
  <si>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</si>
  <si>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</si>
  <si>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</si>
  <si>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</si>
  <si>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</si>
  <si>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</si>
  <si>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</si>
  <si>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</si>
  <si>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</si>
  <si>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</si>
  <si>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</si>
  <si>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</si>
  <si>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</si>
  <si>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</si>
  <si>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</si>
  <si>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</si>
  <si>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</si>
  <si>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</si>
  <si>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</si>
  <si>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</si>
  <si>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</si>
  <si>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</si>
  <si>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</si>
  <si>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</si>
  <si>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</si>
  <si>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</si>
  <si>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</si>
  <si>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</si>
  <si>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</si>
  <si>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</si>
  <si>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</si>
  <si>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</si>
  <si>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</si>
  <si>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</si>
  <si>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</si>
  <si>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</si>
  <si>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</si>
  <si>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</si>
  <si>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</si>
  <si>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</si>
  <si>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</si>
  <si>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</si>
  <si>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</si>
  <si>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</si>
  <si>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</si>
  <si>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</si>
  <si>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</si>
  <si>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</si>
  <si>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</si>
  <si>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</si>
  <si>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</si>
  <si>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</si>
  <si>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</si>
  <si>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</si>
  <si>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</si>
  <si>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</si>
  <si>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</si>
  <si>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</si>
  <si>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</si>
  <si>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</si>
  <si>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</si>
  <si>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</si>
  <si>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</si>
  <si>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</si>
  <si>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</si>
  <si>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</si>
  <si>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</si>
  <si>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</si>
  <si>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</si>
  <si>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</si>
  <si>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</si>
  <si>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</si>
  <si>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</si>
  <si>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</si>
  <si>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</si>
  <si>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</si>
  <si>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</si>
  <si>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</si>
  <si>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</si>
  <si>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</si>
  <si>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</si>
  <si>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</si>
  <si>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</si>
  <si>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</si>
  <si>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</si>
  <si>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</si>
  <si>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</si>
  <si>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</si>
  <si>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</si>
  <si>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</si>
  <si>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</si>
  <si>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</si>
  <si>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</si>
  <si>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</si>
  <si>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</si>
  <si>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</si>
  <si>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</si>
  <si>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</si>
  <si>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</si>
  <si>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</si>
  <si>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</si>
  <si>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</si>
  <si>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</si>
  <si>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</si>
  <si>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</si>
  <si>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</si>
  <si>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</si>
  <si>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</si>
  <si>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</si>
  <si>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</si>
  <si>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</si>
  <si>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</si>
  <si>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</si>
  <si>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</si>
  <si>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</si>
  <si>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</si>
  <si>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</si>
  <si>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</si>
  <si>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</si>
  <si>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</si>
  <si>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</si>
  <si>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</si>
  <si>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</si>
  <si>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</si>
  <si>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</si>
  <si>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</si>
  <si>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</si>
  <si>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</si>
  <si>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</si>
  <si>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</si>
  <si>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</si>
  <si>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</si>
  <si>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</si>
  <si>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</si>
  <si>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</si>
  <si>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</si>
  <si>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</si>
  <si>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</si>
  <si>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</si>
  <si>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</si>
  <si>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</si>
  <si>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</si>
  <si>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</si>
  <si>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</si>
  <si>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</si>
  <si>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</si>
  <si>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</si>
  <si>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</si>
  <si>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</si>
  <si>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</si>
  <si>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</si>
  <si>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</si>
  <si>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</si>
  <si>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</si>
  <si>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</si>
  <si>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</si>
  <si>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</si>
  <si>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</si>
  <si>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</si>
  <si>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</si>
  <si>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</si>
  <si>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</si>
  <si>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</si>
  <si>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</si>
  <si>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</si>
  <si>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</si>
  <si>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</si>
  <si>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</si>
  <si>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</si>
  <si>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</si>
  <si>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</si>
  <si>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</si>
  <si>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</si>
  <si>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</si>
  <si>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</si>
  <si>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</si>
  <si>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</si>
  <si>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</si>
  <si>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</si>
  <si>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</si>
  <si>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</si>
  <si>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</si>
  <si>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</si>
  <si>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</si>
  <si>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</si>
  <si>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</si>
  <si>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</si>
  <si>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</si>
  <si>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</si>
  <si>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</si>
  <si>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</si>
  <si>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</si>
  <si>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</si>
  <si>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</si>
  <si>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</si>
  <si>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</si>
  <si>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</si>
  <si>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</si>
  <si>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</si>
  <si>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</si>
  <si>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</si>
  <si>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</si>
  <si>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</si>
  <si>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</si>
  <si>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</si>
  <si>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</si>
  <si>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</si>
  <si>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</si>
  <si>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</si>
  <si>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</si>
  <si>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</si>
  <si>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</si>
  <si>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</si>
  <si>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</si>
  <si>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</si>
  <si>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</si>
  <si>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</si>
  <si>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</si>
  <si>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</si>
  <si>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</si>
  <si>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</si>
  <si>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</si>
  <si>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</si>
  <si>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</si>
  <si>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</si>
  <si>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</si>
  <si>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</si>
  <si>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</si>
  <si>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</si>
  <si>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</si>
  <si>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</si>
  <si>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</si>
  <si>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</si>
  <si>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</si>
  <si>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</si>
  <si>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</si>
  <si>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</si>
  <si>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</si>
  <si>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</si>
  <si>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</si>
  <si>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</si>
  <si>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</si>
  <si>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</si>
  <si>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</si>
  <si>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</si>
  <si>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</si>
  <si>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</si>
  <si>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</si>
  <si>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</si>
  <si>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</si>
  <si>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</si>
  <si>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</si>
  <si>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</si>
  <si>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</si>
  <si>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</si>
  <si>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</si>
  <si>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</si>
  <si>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</si>
  <si>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</si>
  <si>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</si>
  <si>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</si>
  <si>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</si>
  <si>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</si>
  <si>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</si>
  <si>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</si>
  <si>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</si>
  <si>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</si>
  <si>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</si>
  <si>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</si>
  <si>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</si>
  <si>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</si>
  <si>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</si>
  <si>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</si>
  <si>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</si>
  <si>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</si>
  <si>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</si>
  <si>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</si>
  <si>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</si>
  <si>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</si>
  <si>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</si>
  <si>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</si>
  <si>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</si>
  <si>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</si>
  <si>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</si>
  <si>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</si>
  <si>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</si>
  <si>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</si>
  <si>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</si>
  <si>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</si>
  <si>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</si>
  <si>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</si>
  <si>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</si>
  <si>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</si>
  <si>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</si>
  <si>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</si>
  <si>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</si>
  <si>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</si>
  <si>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</si>
  <si>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</si>
  <si>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</si>
  <si>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</si>
  <si>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</si>
  <si>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</si>
  <si>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</si>
  <si>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</si>
  <si>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</si>
  <si>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</si>
  <si>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</si>
  <si>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</si>
  <si>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</si>
  <si>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</si>
  <si>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</si>
  <si>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</si>
  <si>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</si>
  <si>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</si>
  <si>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</si>
  <si>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</si>
  <si>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</si>
  <si>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</si>
  <si>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</si>
  <si>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</si>
  <si>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</si>
  <si>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</si>
  <si>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</si>
  <si>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</si>
  <si>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</si>
  <si>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</si>
  <si>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</si>
  <si>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</si>
  <si>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</si>
  <si>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</si>
  <si>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</si>
  <si>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</si>
  <si>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</si>
  <si>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</si>
  <si>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</si>
  <si>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</si>
  <si>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</si>
  <si>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</si>
  <si>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</si>
  <si>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</si>
  <si>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</si>
  <si>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</si>
  <si>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</si>
  <si>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</si>
  <si>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</si>
  <si>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</si>
  <si>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</si>
  <si>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</si>
  <si>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</si>
  <si>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</si>
  <si>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</si>
  <si>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</si>
  <si>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</si>
  <si>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</si>
  <si>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</si>
  <si>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</si>
  <si>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</si>
  <si>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</si>
  <si>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</si>
  <si>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</si>
  <si>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</si>
  <si>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</si>
  <si>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</si>
  <si>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</si>
  <si>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</si>
  <si>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</si>
  <si>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</si>
  <si>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</si>
  <si>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</si>
  <si>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</si>
  <si>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</si>
  <si>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</si>
  <si>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</si>
  <si>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</si>
  <si>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</si>
  <si>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</si>
  <si>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</si>
  <si>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</si>
  <si>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</si>
  <si>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</si>
  <si>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</si>
  <si>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</si>
  <si>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</si>
  <si>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</si>
  <si>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</si>
  <si>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</si>
  <si>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</si>
  <si>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</si>
  <si>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</si>
  <si>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</si>
  <si>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</si>
  <si>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</si>
  <si>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</si>
  <si>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</si>
  <si>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</si>
  <si>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</si>
  <si>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</si>
  <si>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</si>
  <si>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</si>
  <si>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</si>
  <si>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</si>
  <si>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</si>
  <si>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</si>
  <si>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</si>
  <si>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</si>
  <si>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</si>
  <si>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</si>
  <si>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</si>
  <si>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</si>
  <si>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</si>
  <si>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</si>
  <si>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</si>
  <si>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</si>
  <si>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</si>
  <si>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</si>
  <si>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</si>
  <si>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</si>
  <si>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</si>
  <si>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</si>
  <si>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</si>
  <si>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</si>
  <si>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</si>
  <si>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</si>
  <si>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</si>
  <si>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</si>
  <si>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</si>
  <si>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</si>
  <si>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</si>
  <si>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</si>
  <si>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</si>
  <si>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</si>
  <si>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</si>
  <si>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</si>
  <si>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</si>
  <si>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</si>
  <si>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</si>
  <si>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</si>
  <si>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</si>
  <si>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</si>
  <si>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</si>
  <si>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</si>
  <si>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</si>
  <si>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</si>
  <si>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</si>
  <si>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</si>
  <si>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</si>
  <si>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</si>
  <si>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</si>
  <si>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</si>
  <si>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</si>
  <si>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</si>
  <si>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</si>
  <si>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</si>
  <si>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</si>
  <si>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</si>
  <si>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</si>
  <si>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</si>
  <si>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</si>
  <si>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</si>
  <si>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</si>
  <si>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</si>
  <si>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</si>
  <si>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</si>
  <si>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</si>
  <si>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</si>
  <si>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</si>
  <si>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</si>
  <si>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</si>
  <si>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</si>
  <si>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</si>
  <si>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</si>
  <si>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</si>
  <si>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</si>
  <si>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</si>
  <si>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</si>
  <si>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</si>
  <si>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</si>
  <si>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</si>
  <si>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</si>
  <si>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</si>
  <si>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</si>
  <si>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</si>
  <si>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</si>
  <si>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</si>
  <si>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</si>
  <si>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</si>
  <si>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</si>
  <si>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</si>
  <si>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</si>
  <si>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</si>
  <si>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</si>
  <si>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</si>
  <si>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</si>
  <si>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</si>
  <si>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</si>
  <si>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</si>
  <si>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</si>
  <si>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</si>
  <si>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</si>
  <si>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</si>
  <si>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</si>
  <si>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</si>
  <si>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</si>
  <si>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</si>
  <si>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</si>
  <si>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</si>
  <si>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</si>
  <si>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</si>
  <si>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</si>
  <si>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</si>
  <si>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</si>
  <si>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</si>
  <si>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</si>
  <si>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</si>
  <si>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</si>
  <si>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</si>
  <si>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</si>
  <si>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</si>
  <si>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</si>
  <si>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</si>
  <si>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</si>
  <si>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</si>
  <si>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</si>
  <si>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</si>
  <si>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</si>
  <si>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</si>
  <si>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</si>
  <si>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</si>
  <si>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</si>
  <si>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</si>
  <si>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</si>
  <si>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</si>
  <si>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</si>
  <si>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</si>
  <si>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</si>
  <si>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</si>
  <si>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</si>
  <si>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</si>
  <si>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</si>
  <si>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</si>
  <si>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</si>
  <si>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</si>
  <si>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</si>
  <si>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</si>
  <si>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</si>
  <si>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</si>
  <si>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</si>
  <si>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</si>
  <si>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</si>
  <si>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</si>
  <si>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</si>
  <si>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</si>
  <si>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</si>
  <si>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</si>
  <si>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</si>
  <si>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</si>
  <si>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</si>
  <si>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</si>
  <si>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</si>
  <si>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</si>
  <si>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</si>
  <si>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</si>
  <si>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</si>
  <si>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</si>
  <si>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</si>
  <si>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</si>
  <si>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</si>
  <si>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</si>
  <si>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</si>
  <si>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</si>
  <si>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</si>
  <si>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</si>
  <si>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</si>
  <si>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</si>
  <si>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</si>
  <si>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</si>
  <si>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</si>
  <si>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</si>
  <si>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</si>
  <si>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</si>
  <si>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</si>
  <si>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</si>
  <si>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</si>
  <si>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</si>
  <si>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</si>
  <si>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</si>
  <si>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</si>
  <si>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</si>
  <si>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</si>
  <si>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</si>
  <si>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</si>
  <si>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</si>
  <si>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</si>
  <si>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</si>
  <si>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</si>
  <si>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</si>
  <si>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</si>
  <si>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</si>
  <si>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</si>
  <si>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</si>
  <si>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</si>
  <si>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</si>
  <si>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</si>
  <si>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</si>
  <si>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</si>
  <si>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</si>
  <si>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</si>
  <si>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</si>
  <si>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</si>
  <si>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</si>
  <si>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</si>
  <si>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</si>
  <si>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</si>
  <si>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</si>
  <si>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</si>
  <si>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</si>
  <si>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</si>
  <si>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</si>
  <si>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</si>
  <si>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</si>
  <si>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</si>
  <si>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</si>
  <si>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</si>
  <si>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</si>
  <si>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</si>
  <si>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</si>
  <si>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</si>
  <si>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</si>
  <si>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</si>
  <si>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</si>
  <si>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</si>
  <si>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</si>
  <si>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</si>
  <si>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</si>
  <si>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</si>
  <si>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</si>
  <si>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</si>
  <si>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</si>
  <si>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</si>
  <si>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</si>
  <si>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</si>
  <si>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</si>
  <si>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</si>
  <si>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</si>
  <si>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</si>
  <si>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</si>
  <si>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</si>
  <si>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</si>
  <si>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</si>
  <si>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</si>
  <si>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</si>
  <si>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</si>
  <si>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</si>
  <si>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</si>
  <si>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</si>
  <si>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</si>
  <si>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</si>
  <si>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</si>
  <si>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</si>
  <si>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</si>
  <si>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</si>
  <si>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</si>
  <si>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</si>
  <si>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</si>
  <si>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</si>
  <si>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</si>
  <si>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</si>
  <si>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</si>
  <si>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</si>
  <si>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</si>
  <si>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</si>
  <si>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</si>
  <si>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</si>
  <si>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</si>
  <si>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</si>
  <si>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</si>
  <si>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</si>
  <si>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</si>
  <si>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</si>
  <si>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</si>
  <si>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</si>
  <si>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</si>
  <si>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</si>
  <si>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</si>
  <si>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</si>
  <si>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</si>
  <si>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</si>
  <si>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</si>
  <si>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</si>
  <si>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</si>
  <si>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</si>
  <si>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</si>
  <si>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</si>
  <si>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</si>
  <si>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</si>
  <si>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</si>
  <si>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</si>
  <si>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</si>
  <si>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</si>
  <si>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</si>
  <si>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</si>
  <si>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</si>
  <si>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</si>
  <si>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</si>
  <si>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</si>
  <si>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</si>
  <si>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</si>
  <si>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</si>
  <si>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</si>
  <si>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</si>
  <si>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</si>
  <si>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</si>
  <si>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</si>
  <si>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</si>
  <si>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</si>
  <si>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</si>
  <si>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</si>
  <si>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</si>
  <si>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</si>
  <si>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</si>
  <si>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</si>
  <si>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</si>
  <si>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</si>
  <si>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</si>
  <si>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</si>
  <si>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</si>
  <si>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</si>
  <si>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</si>
  <si>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</si>
  <si>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</si>
  <si>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</si>
  <si>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</si>
  <si>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</si>
  <si>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</si>
  <si>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</si>
  <si>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</si>
  <si>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</si>
  <si>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</si>
  <si>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</si>
  <si>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</si>
  <si>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</si>
  <si>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</si>
  <si>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</si>
  <si>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</si>
  <si>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</si>
  <si>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</si>
  <si>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</si>
  <si>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</si>
  <si>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</si>
  <si>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</si>
  <si>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</si>
  <si>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</si>
  <si>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</si>
  <si>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</si>
  <si>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</si>
  <si>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</si>
  <si>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</si>
  <si>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</si>
  <si>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</si>
  <si>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</si>
  <si>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</si>
  <si>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</si>
  <si>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</si>
  <si>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</si>
  <si>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</si>
  <si>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</si>
  <si>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</si>
  <si>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</si>
  <si>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</si>
  <si>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</si>
  <si>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</si>
  <si>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</si>
  <si>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</si>
  <si>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</si>
  <si>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</si>
  <si>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</si>
  <si>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</si>
  <si>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</si>
  <si>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</si>
  <si>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</si>
  <si>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</si>
  <si>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</si>
  <si>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</si>
  <si>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</si>
  <si>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</si>
  <si>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</si>
  <si>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</si>
  <si>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</si>
  <si>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</si>
  <si>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</si>
  <si>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</si>
  <si>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</si>
  <si>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</si>
  <si>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</si>
  <si>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</si>
  <si>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</si>
  <si>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</si>
  <si>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</si>
  <si>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</si>
  <si>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</si>
  <si>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</si>
  <si>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</si>
  <si>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</si>
  <si>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</si>
  <si>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</si>
  <si>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</si>
  <si>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</si>
  <si>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</si>
  <si>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</si>
  <si>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</si>
  <si>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</si>
  <si>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</si>
  <si>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</si>
  <si>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</si>
  <si>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</si>
  <si>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</si>
  <si>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</si>
  <si>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</si>
  <si>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</si>
  <si>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</si>
  <si>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</si>
  <si>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</si>
  <si>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</si>
  <si>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</si>
  <si>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</si>
  <si>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</si>
  <si>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</si>
  <si>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</si>
  <si>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</si>
  <si>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</si>
  <si>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</si>
  <si>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</si>
  <si>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</si>
  <si>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</si>
  <si>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</si>
  <si>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</si>
  <si>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</si>
  <si>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</si>
  <si>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</si>
  <si>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</si>
  <si>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</si>
  <si>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</si>
  <si>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</si>
  <si>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</si>
  <si>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</si>
  <si>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</si>
  <si>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</si>
  <si>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</si>
  <si>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</si>
  <si>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</si>
  <si>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</si>
  <si>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</si>
  <si>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</si>
  <si>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</si>
  <si>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</si>
  <si>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</si>
  <si>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</si>
  <si>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</si>
  <si>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</si>
  <si>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</si>
  <si>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</si>
  <si>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</si>
  <si>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</si>
  <si>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</si>
  <si>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</si>
  <si>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</si>
  <si>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</si>
  <si>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</si>
  <si>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</si>
  <si>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</si>
  <si>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</si>
  <si>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</si>
  <si>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</si>
  <si>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</si>
  <si>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</si>
  <si>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</si>
  <si>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</si>
  <si>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</si>
  <si>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</si>
  <si>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</si>
  <si>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</si>
  <si>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</si>
  <si>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</si>
  <si>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</si>
  <si>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</si>
  <si>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</si>
  <si>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</si>
  <si>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</si>
  <si>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</si>
  <si>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</si>
  <si>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</si>
  <si>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</si>
  <si>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</si>
  <si>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</si>
  <si>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</si>
  <si>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</si>
  <si>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</si>
  <si>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</si>
  <si>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</si>
  <si>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</si>
  <si>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</si>
  <si>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</si>
  <si>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</si>
  <si>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</si>
  <si>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</si>
  <si>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</si>
  <si>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</si>
  <si>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</si>
  <si>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</si>
  <si>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</si>
  <si>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</si>
  <si>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</si>
  <si>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</si>
  <si>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</si>
  <si>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</si>
  <si>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</si>
  <si>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</si>
  <si>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</si>
  <si>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</si>
  <si>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</si>
  <si>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</si>
  <si>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</si>
  <si>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</si>
  <si>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</si>
  <si>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</si>
  <si>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</si>
  <si>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</si>
  <si>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</si>
  <si>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</si>
  <si>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</si>
  <si>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</si>
  <si>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</si>
  <si>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</si>
  <si>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</si>
  <si>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</si>
  <si>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</si>
  <si>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</si>
  <si>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</si>
  <si>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</si>
  <si>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</si>
  <si>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</si>
  <si>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</si>
  <si>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</si>
  <si>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</si>
  <si>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</si>
  <si>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</si>
  <si>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</si>
  <si>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</si>
  <si>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</si>
  <si>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</si>
  <si>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</si>
  <si>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</si>
  <si>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</si>
  <si>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</si>
  <si>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</si>
  <si>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</si>
  <si>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</si>
  <si>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</si>
  <si>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</si>
  <si>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</si>
  <si>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</si>
  <si>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</si>
  <si>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</si>
  <si>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</si>
  <si>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</si>
  <si>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</si>
  <si>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</si>
  <si>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</si>
  <si>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</si>
  <si>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</si>
  <si>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</si>
  <si>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</si>
  <si>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</si>
  <si>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</si>
  <si>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</si>
  <si>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</si>
  <si>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</si>
  <si>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</si>
  <si>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</si>
  <si>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</si>
  <si>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</si>
  <si>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</si>
  <si>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</si>
  <si>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</si>
  <si>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</si>
  <si>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</si>
  <si>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</si>
  <si>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</si>
  <si>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</si>
  <si>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</si>
  <si>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</si>
  <si>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</si>
  <si>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</si>
  <si>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</si>
  <si>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</si>
  <si>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</si>
  <si>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</si>
  <si>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</si>
  <si>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</si>
  <si>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</si>
  <si>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</si>
  <si>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</si>
  <si>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</si>
  <si>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</si>
  <si>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</si>
  <si>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</si>
  <si>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</si>
  <si>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</si>
  <si>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</si>
  <si>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</si>
  <si>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</si>
  <si>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</si>
  <si>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</si>
  <si>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</si>
  <si>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</si>
  <si>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</si>
  <si>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</si>
  <si>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</si>
  <si>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</si>
  <si>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</si>
  <si>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</si>
  <si>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</si>
  <si>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</si>
  <si>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</si>
  <si>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</si>
  <si>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</si>
  <si>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</si>
  <si>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</si>
  <si>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</si>
  <si>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</si>
  <si>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</si>
  <si>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</si>
  <si>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</si>
  <si>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</si>
  <si>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</si>
  <si>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</si>
  <si>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</si>
  <si>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</si>
  <si>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</si>
  <si>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</si>
  <si>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</si>
  <si>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</si>
  <si>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</si>
  <si>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</si>
  <si>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</si>
  <si>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</si>
  <si>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</si>
  <si>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</si>
  <si>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</si>
  <si>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</si>
  <si>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</si>
  <si>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</si>
  <si>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</si>
  <si>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</si>
  <si>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</si>
  <si>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</si>
  <si>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</si>
  <si>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</si>
  <si>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</si>
  <si>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</si>
  <si>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</si>
  <si>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</si>
  <si>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</si>
  <si>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</si>
  <si>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</si>
  <si>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</si>
  <si>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</si>
  <si>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</si>
  <si>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</si>
  <si>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</si>
  <si>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</si>
  <si>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</si>
  <si>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</si>
  <si>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</si>
  <si>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</si>
  <si>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</si>
  <si>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</si>
  <si>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</si>
  <si>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</si>
  <si>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</si>
  <si>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</si>
  <si>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</si>
  <si>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</si>
  <si>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</si>
  <si>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</si>
  <si>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</si>
  <si>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</si>
  <si>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</si>
  <si>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</si>
  <si>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</si>
  <si>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</si>
  <si>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</si>
  <si>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</si>
  <si>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</si>
  <si>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</si>
  <si>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</si>
  <si>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</si>
  <si>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</si>
  <si>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</si>
  <si>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</si>
  <si>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</si>
  <si>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</si>
  <si>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</si>
  <si>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</si>
  <si>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</si>
  <si>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</si>
  <si>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</si>
  <si>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</si>
  <si>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</si>
  <si>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</si>
  <si>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</si>
  <si>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</si>
  <si>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</si>
  <si>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</si>
  <si>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</si>
  <si>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</si>
  <si>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</si>
  <si>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</si>
  <si>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</si>
  <si>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</si>
  <si>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</si>
  <si>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</si>
  <si>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</si>
  <si>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</si>
  <si>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</si>
  <si>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</si>
  <si>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</si>
  <si>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</si>
  <si>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</si>
  <si>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</si>
  <si>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</si>
  <si>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</si>
  <si>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</si>
  <si>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</si>
  <si>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</si>
  <si>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</si>
  <si>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</si>
  <si>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</si>
  <si>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</si>
  <si>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</si>
  <si>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</si>
  <si>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</si>
  <si>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</si>
  <si>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</si>
  <si>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</si>
  <si>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</si>
  <si>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</si>
  <si>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</si>
  <si>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</si>
  <si>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</si>
  <si>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</si>
  <si>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</si>
  <si>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</si>
  <si>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</si>
  <si>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</si>
  <si>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</si>
  <si>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</si>
  <si>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</si>
  <si>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</si>
  <si>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</si>
  <si>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</si>
  <si>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</si>
  <si>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</si>
  <si>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</si>
  <si>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</si>
  <si>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</si>
  <si>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</si>
  <si>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</si>
  <si>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</si>
  <si>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</si>
  <si>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</si>
  <si>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</si>
  <si>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</si>
  <si>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</si>
  <si>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</si>
  <si>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</si>
  <si>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</si>
  <si>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</si>
  <si>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</si>
  <si>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</si>
  <si>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</si>
  <si>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</si>
  <si>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</si>
  <si>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</si>
  <si>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</si>
  <si>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</si>
  <si>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</si>
  <si>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</si>
  <si>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</si>
  <si>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</si>
  <si>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</si>
  <si>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</si>
  <si>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</si>
  <si>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</si>
  <si>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</si>
  <si>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</si>
  <si>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</si>
  <si>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</si>
  <si>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</si>
  <si>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</si>
  <si>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</si>
  <si>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</si>
  <si>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</si>
  <si>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</si>
  <si>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</si>
  <si>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</si>
  <si>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</si>
  <si>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</si>
  <si>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</si>
  <si>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</si>
  <si>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</si>
  <si>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</si>
  <si>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</si>
  <si>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</si>
  <si>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</si>
  <si>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</si>
  <si>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</si>
  <si>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</si>
  <si>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</si>
  <si>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</si>
  <si>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</si>
  <si>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</si>
  <si>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</si>
  <si>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</si>
  <si>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</si>
  <si>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</si>
  <si>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</si>
  <si>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</si>
  <si>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</si>
  <si>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</si>
  <si>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</si>
  <si>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</si>
  <si>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</si>
  <si>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</si>
  <si>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</si>
  <si>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</si>
  <si>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</si>
  <si>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</si>
  <si>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</si>
  <si>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</si>
  <si>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</si>
  <si>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</si>
  <si>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</si>
  <si>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</si>
  <si>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</si>
  <si>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</si>
  <si>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</si>
  <si>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</si>
  <si>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</si>
  <si>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</si>
  <si>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</si>
  <si>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</si>
  <si>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</si>
  <si>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</si>
  <si>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</si>
  <si>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</si>
  <si>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</si>
  <si>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</si>
  <si>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</si>
  <si>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</si>
  <si>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</si>
  <si>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</si>
  <si>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</si>
  <si>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</si>
  <si>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</si>
  <si>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</si>
  <si>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</si>
  <si>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</si>
  <si>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</si>
  <si>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</si>
  <si>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</si>
  <si>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</si>
  <si>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</si>
  <si>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</si>
  <si>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</si>
  <si>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</si>
  <si>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</si>
  <si>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</si>
  <si>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</si>
  <si>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</si>
  <si>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</si>
  <si>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</si>
  <si>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</si>
  <si>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</si>
  <si>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</si>
  <si>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</si>
  <si>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</si>
  <si>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</si>
  <si>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</si>
  <si>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</si>
  <si>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</si>
  <si>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</si>
  <si>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</si>
  <si>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</si>
  <si>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</si>
  <si>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</si>
  <si>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</si>
  <si>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</si>
  <si>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</si>
  <si>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</si>
  <si>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</si>
  <si>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</si>
  <si>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</si>
  <si>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</si>
  <si>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</si>
  <si>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</si>
  <si>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</si>
  <si>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</si>
  <si>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</si>
  <si>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</si>
  <si>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</si>
  <si>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</si>
  <si>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</si>
  <si>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</si>
  <si>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</si>
  <si>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</si>
  <si>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</si>
  <si>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</si>
  <si>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</si>
  <si>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</si>
  <si>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</si>
  <si>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</si>
  <si>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</si>
  <si>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</si>
  <si>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</si>
  <si>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</si>
  <si>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</si>
  <si>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</si>
  <si>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</si>
  <si>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</si>
  <si>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</si>
  <si>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</si>
  <si>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</si>
  <si>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</si>
  <si>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</si>
  <si>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</si>
  <si>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</si>
  <si>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</si>
  <si>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</si>
  <si>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</si>
  <si>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</si>
  <si>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</si>
  <si>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</si>
  <si>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</si>
  <si>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</si>
  <si>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</si>
  <si>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</si>
  <si>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</si>
  <si>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</si>
  <si>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</si>
  <si>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</si>
  <si>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</si>
  <si>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</si>
  <si>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</si>
  <si>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</si>
  <si>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</si>
  <si>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</si>
  <si>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</si>
  <si>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</si>
  <si>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</si>
  <si>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</si>
  <si>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</si>
  <si>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</si>
  <si>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</si>
  <si>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</si>
  <si>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</si>
  <si>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</si>
  <si>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</si>
  <si>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</si>
  <si>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</si>
  <si>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</si>
  <si>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</si>
  <si>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</si>
  <si>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</si>
  <si>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</si>
  <si>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</si>
  <si>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</si>
  <si>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</si>
  <si>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</si>
  <si>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</si>
  <si>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</si>
  <si>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</si>
  <si>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</si>
  <si>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</si>
  <si>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</si>
  <si>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</si>
  <si>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</si>
  <si>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</si>
  <si>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</si>
  <si>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</si>
  <si>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</si>
  <si>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</si>
  <si>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</si>
  <si>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</si>
  <si>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</si>
  <si>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</si>
  <si>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</si>
  <si>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</si>
  <si>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</si>
  <si>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</si>
  <si>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</si>
  <si>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</si>
  <si>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</si>
  <si>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</si>
  <si>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</si>
  <si>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</si>
  <si>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</si>
  <si>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</si>
  <si>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</si>
  <si>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</si>
  <si>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</si>
  <si>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</si>
  <si>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</si>
  <si>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</si>
  <si>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</si>
  <si>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</si>
  <si>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</si>
  <si>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</si>
  <si>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</si>
  <si>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</si>
  <si>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</si>
  <si>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</si>
  <si>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</si>
  <si>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</si>
  <si>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</si>
  <si>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</si>
  <si>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</si>
  <si>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</si>
  <si>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</si>
  <si>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</si>
  <si>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</si>
  <si>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</si>
  <si>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</si>
  <si>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</si>
  <si>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</si>
  <si>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</si>
  <si>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</si>
  <si>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</si>
  <si>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</si>
  <si>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</si>
  <si>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</si>
  <si>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</si>
  <si>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</si>
  <si>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</si>
  <si>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</si>
  <si>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</si>
  <si>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</si>
  <si>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</si>
  <si>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</si>
  <si>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</si>
  <si>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</si>
  <si>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</si>
  <si>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</si>
  <si>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</si>
  <si>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</si>
  <si>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</si>
  <si>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</si>
  <si>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</si>
  <si>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</si>
  <si>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</si>
  <si>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</si>
  <si>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</si>
  <si>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</si>
  <si>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</si>
  <si>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</si>
  <si>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</si>
  <si>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</si>
  <si>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</si>
  <si>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</si>
  <si>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</si>
  <si>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</si>
  <si>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</si>
  <si>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</si>
  <si>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</si>
  <si>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</si>
  <si>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</si>
  <si>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</si>
  <si>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</si>
  <si>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</si>
  <si>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</si>
  <si>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</si>
  <si>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</si>
  <si>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</si>
  <si>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</si>
  <si>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</si>
  <si>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</si>
  <si>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</si>
  <si>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</si>
  <si>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</si>
  <si>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</si>
  <si>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</si>
  <si>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</si>
  <si>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</si>
  <si>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</si>
  <si>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</si>
  <si>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</si>
  <si>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</si>
  <si>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</si>
  <si>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</si>
  <si>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</si>
  <si>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</si>
  <si>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</si>
  <si>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</si>
  <si>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</si>
  <si>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</si>
  <si>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</si>
  <si>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</si>
  <si>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</si>
  <si>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</si>
  <si>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</si>
  <si>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</si>
  <si>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</si>
  <si>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</si>
  <si>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</si>
  <si>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</si>
  <si>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</si>
  <si>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</si>
  <si>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</si>
  <si>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</si>
  <si>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</si>
  <si>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</si>
  <si>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</si>
  <si>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</si>
  <si>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</si>
  <si>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</si>
  <si>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</si>
  <si>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</si>
  <si>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</si>
  <si>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</si>
  <si>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</si>
  <si>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</si>
  <si>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</si>
  <si>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</si>
  <si>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</si>
  <si>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</si>
  <si>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</si>
  <si>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</si>
  <si>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</si>
  <si>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</si>
  <si>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</si>
  <si>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</si>
  <si>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</si>
  <si>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</si>
  <si>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</si>
  <si>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</si>
  <si>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</si>
  <si>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</si>
  <si>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</si>
  <si>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</si>
  <si>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</si>
  <si>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</si>
  <si>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</si>
  <si>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</si>
  <si>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</si>
  <si>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</si>
  <si>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</si>
  <si>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</si>
  <si>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</si>
  <si>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</si>
  <si>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</si>
  <si>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</si>
  <si>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</si>
  <si>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</si>
  <si>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</si>
  <si>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</si>
  <si>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</si>
  <si>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</si>
  <si>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</si>
  <si>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</si>
  <si>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</si>
  <si>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</si>
  <si>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</si>
  <si>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</si>
  <si>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</si>
  <si>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</si>
  <si>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</si>
  <si>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</si>
  <si>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</si>
  <si>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</si>
  <si>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</si>
  <si>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</si>
  <si>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</si>
  <si>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</si>
  <si>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</si>
  <si>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</si>
  <si>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</si>
  <si>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</si>
  <si>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</si>
  <si>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</si>
  <si>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</si>
  <si>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</si>
  <si>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</si>
  <si>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</si>
  <si>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</si>
  <si>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</si>
  <si>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</si>
  <si>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</si>
  <si>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</si>
  <si>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</si>
  <si>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</si>
  <si>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</si>
  <si>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</si>
  <si>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</si>
  <si>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</si>
  <si>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</si>
  <si>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</si>
  <si>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</si>
  <si>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</si>
  <si>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</si>
  <si>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</si>
  <si>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</si>
  <si>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</si>
  <si>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</si>
  <si>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</si>
  <si>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</si>
  <si>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</si>
  <si>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</si>
  <si>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</si>
  <si>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</si>
  <si>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</si>
  <si>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</si>
  <si>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</si>
  <si>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</si>
  <si>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</si>
  <si>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</si>
  <si>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</si>
  <si>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</si>
  <si>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</si>
  <si>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</si>
  <si>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</si>
  <si>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</si>
  <si>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</si>
  <si>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</si>
  <si>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</si>
  <si>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</si>
  <si>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</si>
  <si>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</si>
  <si>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</si>
  <si>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</si>
  <si>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</si>
  <si>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</si>
  <si>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</si>
  <si>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</si>
  <si>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</si>
  <si>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</si>
  <si>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</si>
  <si>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</si>
  <si>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</si>
  <si>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</si>
  <si>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</si>
  <si>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</si>
  <si>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</si>
  <si>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</si>
  <si>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</si>
  <si>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</si>
  <si>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</si>
  <si>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</si>
  <si>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</si>
  <si>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</si>
  <si>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</si>
  <si>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</si>
  <si>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</si>
  <si>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</si>
  <si>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</si>
  <si>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</si>
  <si>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</si>
  <si>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</si>
  <si>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</si>
  <si>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</si>
  <si>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</si>
  <si>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</si>
  <si>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</si>
  <si>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</si>
  <si>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</si>
  <si>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</si>
  <si>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</si>
  <si>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</si>
  <si>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</si>
  <si>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</si>
  <si>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</si>
  <si>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</si>
  <si>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</si>
  <si>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</si>
  <si>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</si>
  <si>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</si>
  <si>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</si>
  <si>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</si>
  <si>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</si>
  <si>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</si>
  <si>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</si>
  <si>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</si>
  <si>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</si>
  <si>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</si>
  <si>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</si>
  <si>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</si>
  <si>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</si>
  <si>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</si>
  <si>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</si>
  <si>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</si>
  <si>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</si>
  <si>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</si>
  <si>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</si>
  <si>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</si>
  <si>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</si>
  <si>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</si>
  <si>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</si>
  <si>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</si>
  <si>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</si>
  <si>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</si>
  <si>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</si>
  <si>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</si>
  <si>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</si>
  <si>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</si>
  <si>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</si>
  <si>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</si>
  <si>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</si>
  <si>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</si>
  <si>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</si>
  <si>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</si>
  <si>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</si>
  <si>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</si>
  <si>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</si>
  <si>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</si>
  <si>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</si>
  <si>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</si>
  <si>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</si>
  <si>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</si>
  <si>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</si>
  <si>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</si>
  <si>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</si>
  <si>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</si>
  <si>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</si>
  <si>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</si>
  <si>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</si>
  <si>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</si>
  <si>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</si>
  <si>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</si>
  <si>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</si>
  <si>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</si>
  <si>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</si>
  <si>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</si>
  <si>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</si>
  <si>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</si>
  <si>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</si>
  <si>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</si>
  <si>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</si>
  <si>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</si>
  <si>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</si>
  <si>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</si>
  <si>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</si>
  <si>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</si>
  <si>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</si>
  <si>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</si>
  <si>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</si>
  <si>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</si>
  <si>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</si>
  <si>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</si>
  <si>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</si>
  <si>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</si>
  <si>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</si>
  <si>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</si>
  <si>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</si>
  <si>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</si>
  <si>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</si>
  <si>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</si>
  <si>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</si>
  <si>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</si>
  <si>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</si>
  <si>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</si>
  <si>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</si>
  <si>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</si>
  <si>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</si>
  <si>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</si>
  <si>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</si>
  <si>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</si>
  <si>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</si>
  <si>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</si>
  <si>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</si>
  <si>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</si>
  <si>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</si>
  <si>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</si>
  <si>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</si>
  <si>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</si>
  <si>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</si>
  <si>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</si>
  <si>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</si>
  <si>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</si>
  <si>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</si>
  <si>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</si>
  <si>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</si>
  <si>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</si>
  <si>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</si>
  <si>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</si>
  <si>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</si>
  <si>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</si>
  <si>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</si>
  <si>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</si>
  <si>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</si>
  <si>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</si>
  <si>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</si>
  <si>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</si>
  <si>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</si>
  <si>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</si>
  <si>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</si>
  <si>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</si>
  <si>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</si>
  <si>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</si>
  <si>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</si>
  <si>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</si>
  <si>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</si>
  <si>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</si>
  <si>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</si>
  <si>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</si>
  <si>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</si>
  <si>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</si>
  <si>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</si>
  <si>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</si>
  <si>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</si>
  <si>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</si>
  <si>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</si>
  <si>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</si>
  <si>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</si>
  <si>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</si>
  <si>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</si>
  <si>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</si>
  <si>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</si>
  <si>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</si>
  <si>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</si>
  <si>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</si>
  <si>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</si>
  <si>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</si>
  <si>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</si>
  <si>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</si>
  <si>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</si>
  <si>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</si>
  <si>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</si>
  <si>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</si>
  <si>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</si>
  <si>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</si>
  <si>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</si>
  <si>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</si>
  <si>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</si>
  <si>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</si>
  <si>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</si>
  <si>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</si>
  <si>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</si>
  <si>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</si>
  <si>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</si>
  <si>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</si>
  <si>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</si>
  <si>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</si>
  <si>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</si>
  <si>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</si>
  <si>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</si>
  <si>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</si>
  <si>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</si>
  <si>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</si>
  <si>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</si>
  <si>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</si>
  <si>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</si>
  <si>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</si>
  <si>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</si>
  <si>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</si>
  <si>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</si>
  <si>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</si>
  <si>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</si>
  <si>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</si>
  <si>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</si>
  <si>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</si>
  <si>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</si>
  <si>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</si>
  <si>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</si>
  <si>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</si>
  <si>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</si>
  <si>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</si>
  <si>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</si>
  <si>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</si>
  <si>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</si>
  <si>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</si>
  <si>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</si>
  <si>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</si>
  <si>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</si>
  <si>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</si>
  <si>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</si>
  <si>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</si>
  <si>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</si>
  <si>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</si>
  <si>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</si>
  <si>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</si>
  <si>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</si>
  <si>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</si>
  <si>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</si>
  <si>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</si>
  <si>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</si>
  <si>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</si>
  <si>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</si>
  <si>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</si>
  <si>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</si>
  <si>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</si>
  <si>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</si>
  <si>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</si>
  <si>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</si>
  <si>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</si>
  <si>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</si>
  <si>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</si>
  <si>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</si>
  <si>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</si>
  <si>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</si>
  <si>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</si>
  <si>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</si>
  <si>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</si>
  <si>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</si>
  <si>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</si>
  <si>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</si>
  <si>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</si>
  <si>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</si>
  <si>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</si>
  <si>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</si>
  <si>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</si>
  <si>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</si>
  <si>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</si>
  <si>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</si>
  <si>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</si>
  <si>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</si>
  <si>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</si>
  <si>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</si>
  <si>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</si>
  <si>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</si>
  <si>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</si>
  <si>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</si>
  <si>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</si>
  <si>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</si>
  <si>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</si>
  <si>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</si>
  <si>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</si>
  <si>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</si>
  <si>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</si>
  <si>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</si>
  <si>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</si>
  <si>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</si>
  <si>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</si>
  <si>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</si>
  <si>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</si>
  <si>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</si>
  <si>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</si>
  <si>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</si>
  <si>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</si>
  <si>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</si>
  <si>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</si>
  <si>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</si>
  <si>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</si>
  <si>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</si>
  <si>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</si>
  <si>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</si>
  <si>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</si>
  <si>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</si>
  <si>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</si>
  <si>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</si>
  <si>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</si>
  <si>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</si>
  <si>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</si>
  <si>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</si>
  <si>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</si>
  <si>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</si>
  <si>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</si>
  <si>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</si>
  <si>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</si>
  <si>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</si>
  <si>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</si>
  <si>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</si>
  <si>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</si>
  <si>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</si>
  <si>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</si>
  <si>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</si>
  <si>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</si>
  <si>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</si>
  <si>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</si>
  <si>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</si>
  <si>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</si>
  <si>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</si>
  <si>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</si>
  <si>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</si>
  <si>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</si>
  <si>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</si>
  <si>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</si>
  <si>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</si>
  <si>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</si>
  <si>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</si>
  <si>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</si>
  <si>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</si>
  <si>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</si>
  <si>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</si>
  <si>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</si>
  <si>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</si>
  <si>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</si>
  <si>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</si>
  <si>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</si>
  <si>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</si>
  <si>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</si>
  <si>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</si>
  <si>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</si>
  <si>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</si>
  <si>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</si>
  <si>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</si>
  <si>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</si>
  <si>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</si>
  <si>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</si>
  <si>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</si>
  <si>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</si>
  <si>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</si>
  <si>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</si>
  <si>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</si>
  <si>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</si>
  <si>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</si>
  <si>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</si>
  <si>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</si>
  <si>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</si>
  <si>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</si>
  <si>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</si>
  <si>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</si>
  <si>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</si>
  <si>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</si>
  <si>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</si>
  <si>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</si>
  <si>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</si>
  <si>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</si>
  <si>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</si>
  <si>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</si>
  <si>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</si>
  <si>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</si>
  <si>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</si>
  <si>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</si>
  <si>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</si>
  <si>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</si>
  <si>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</si>
  <si>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</si>
  <si>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</si>
  <si>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</si>
  <si>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</si>
  <si>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</si>
  <si>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</si>
  <si>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</si>
  <si>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</si>
  <si>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</si>
  <si>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</si>
  <si>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</si>
  <si>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</si>
  <si>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</si>
  <si>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</si>
  <si>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</si>
  <si>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</si>
  <si>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</si>
  <si>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</si>
  <si>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</si>
  <si>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</si>
  <si>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</si>
  <si>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</si>
  <si>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</si>
  <si>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</si>
  <si>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</si>
  <si>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</si>
  <si>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</si>
  <si>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</si>
  <si>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</si>
  <si>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</si>
  <si>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</si>
  <si>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</si>
  <si>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</si>
  <si>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</si>
  <si>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</si>
  <si>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</si>
  <si>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</si>
  <si>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</si>
  <si>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</si>
  <si>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</si>
  <si>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</si>
  <si>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</si>
  <si>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</si>
  <si>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</si>
  <si>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</si>
  <si>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</si>
  <si>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</si>
  <si>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</si>
  <si>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</si>
  <si>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</si>
  <si>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</si>
  <si>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</si>
  <si>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</si>
  <si>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</si>
  <si>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</si>
  <si>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</si>
  <si>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</si>
  <si>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</si>
  <si>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</si>
  <si>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</si>
  <si>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</si>
  <si>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</si>
  <si>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</si>
  <si>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</si>
  <si>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</si>
  <si>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</si>
  <si>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</si>
  <si>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</si>
  <si>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</si>
  <si>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</si>
  <si>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</si>
  <si>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</si>
  <si>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</si>
  <si>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</si>
  <si>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</si>
  <si>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</si>
  <si>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</si>
  <si>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</si>
  <si>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</si>
  <si>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</si>
  <si>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</si>
  <si>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</si>
  <si>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</si>
  <si>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</si>
  <si>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</si>
  <si>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</si>
  <si>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</si>
  <si>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</si>
  <si>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</si>
  <si>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</si>
  <si>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</si>
  <si>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</si>
  <si>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</si>
  <si>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</si>
  <si>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</si>
  <si>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</si>
  <si>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</si>
  <si>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</si>
  <si>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</si>
  <si>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</si>
  <si>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</si>
  <si>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</si>
  <si>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</si>
  <si>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</si>
  <si>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</si>
  <si>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</si>
  <si>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</si>
  <si>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</si>
  <si>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</si>
  <si>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</si>
  <si>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</si>
  <si>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</si>
  <si>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</si>
  <si>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</si>
  <si>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</si>
  <si>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</si>
  <si>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</si>
  <si>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</si>
  <si>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</si>
  <si>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</si>
  <si>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</si>
  <si>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</si>
  <si>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</si>
  <si>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</si>
  <si>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</si>
  <si>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</si>
  <si>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</si>
  <si>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</si>
  <si>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</si>
  <si>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</si>
  <si>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</si>
  <si>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</si>
  <si>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</si>
  <si>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</si>
  <si>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</si>
  <si>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</si>
  <si>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</si>
  <si>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</si>
  <si>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</si>
  <si>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</si>
  <si>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</si>
  <si>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</si>
  <si>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</si>
  <si>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</si>
  <si>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</si>
  <si>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</si>
  <si>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</si>
  <si>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</si>
  <si>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</si>
  <si>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</si>
  <si>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</si>
  <si>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</si>
  <si>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</si>
  <si>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</si>
  <si>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</si>
  <si>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</si>
  <si>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</si>
  <si>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</si>
  <si>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</si>
  <si>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</si>
  <si>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</si>
  <si>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</si>
  <si>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</si>
  <si>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</si>
  <si>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</si>
  <si>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</si>
  <si>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</si>
  <si>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</si>
  <si>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</si>
  <si>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</si>
  <si>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</si>
  <si>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</si>
  <si>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</si>
  <si>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</si>
  <si>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</si>
  <si>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</si>
  <si>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</si>
  <si>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</si>
  <si>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</si>
  <si>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</si>
  <si>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</si>
  <si>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</si>
  <si>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</si>
  <si>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</si>
  <si>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</si>
  <si>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</si>
  <si>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</si>
  <si>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</si>
  <si>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</si>
  <si>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</si>
  <si>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</si>
  <si>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</si>
  <si>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</si>
  <si>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</si>
  <si>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</si>
  <si>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</si>
  <si>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</si>
  <si>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</si>
  <si>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</si>
  <si>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</si>
  <si>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</si>
  <si>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</si>
  <si>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</si>
  <si>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</si>
  <si>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</si>
  <si>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</si>
  <si>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</si>
  <si>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</si>
  <si>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</si>
  <si>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</si>
  <si>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</si>
  <si>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</si>
  <si>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</si>
  <si>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</si>
  <si>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</si>
  <si>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</si>
  <si>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</si>
  <si>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</si>
  <si>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</si>
  <si>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</si>
  <si>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</si>
  <si>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</si>
  <si>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</si>
  <si>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</si>
  <si>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</si>
  <si>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</si>
  <si>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</si>
  <si>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</si>
  <si>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</si>
  <si>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</si>
  <si>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</si>
  <si>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</si>
  <si>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</si>
  <si>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</si>
  <si>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</si>
  <si>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</si>
  <si>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</si>
  <si>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</si>
  <si>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</si>
  <si>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</si>
  <si>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</si>
  <si>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</si>
  <si>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</si>
  <si>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</si>
  <si>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</si>
  <si>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</si>
  <si>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</si>
  <si>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</si>
  <si>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</si>
  <si>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</si>
  <si>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</si>
  <si>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</si>
  <si>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</si>
  <si>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</si>
  <si>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</si>
  <si>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</si>
  <si>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</si>
  <si>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</si>
  <si>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</si>
  <si>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</si>
  <si>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</si>
  <si>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</si>
  <si>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</si>
  <si>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</si>
  <si>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</si>
  <si>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</si>
  <si>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</si>
  <si>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</si>
  <si>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</si>
  <si>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</si>
  <si>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</si>
  <si>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</si>
  <si>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</si>
  <si>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</si>
  <si>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</si>
  <si>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</si>
  <si>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</si>
  <si>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</si>
  <si>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</si>
  <si>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</si>
  <si>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</si>
  <si>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</si>
  <si>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</si>
  <si>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</si>
  <si>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</si>
  <si>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</si>
  <si>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</si>
  <si>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</si>
  <si>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</si>
  <si>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</si>
  <si>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</si>
  <si>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</si>
  <si>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</si>
  <si>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</si>
  <si>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</si>
  <si>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</si>
  <si>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</si>
  <si>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</si>
  <si>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</si>
  <si>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</si>
  <si>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</si>
  <si>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</si>
  <si>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</si>
  <si>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</si>
  <si>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</si>
  <si>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</si>
  <si>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</si>
  <si>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</si>
  <si>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</si>
  <si>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</si>
  <si>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</si>
  <si>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</si>
  <si>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</si>
  <si>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</si>
  <si>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</si>
  <si>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</si>
  <si>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</si>
  <si>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</si>
  <si>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</si>
  <si>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</si>
  <si>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</si>
  <si>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</si>
  <si>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</si>
  <si>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</si>
  <si>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</si>
  <si>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</si>
  <si>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</si>
  <si>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</si>
  <si>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</si>
  <si>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</si>
  <si>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</si>
  <si>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</si>
  <si>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</si>
  <si>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</si>
  <si>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</si>
  <si>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</si>
  <si>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</si>
  <si>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</si>
  <si>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</si>
  <si>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</si>
  <si>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</si>
  <si>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</si>
  <si>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</si>
  <si>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</si>
  <si>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</si>
  <si>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</si>
  <si>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</si>
  <si>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</si>
  <si>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</si>
  <si>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</si>
  <si>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</si>
  <si>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</si>
  <si>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</si>
  <si>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</si>
  <si>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</si>
  <si>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</si>
  <si>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</si>
  <si>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</si>
  <si>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</si>
  <si>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</si>
  <si>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</si>
  <si>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</si>
  <si>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</si>
  <si>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</si>
  <si>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</si>
  <si>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</si>
  <si>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</si>
  <si>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</si>
  <si>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</si>
  <si>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</si>
  <si>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</si>
  <si>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</si>
  <si>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</si>
  <si>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</si>
  <si>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</si>
  <si>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</si>
  <si>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</si>
  <si>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</si>
  <si>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</si>
  <si>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</si>
  <si>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</si>
  <si>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</si>
  <si>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</si>
  <si>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</si>
  <si>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</si>
  <si>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</si>
  <si>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</si>
  <si>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</si>
  <si>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</si>
  <si>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</si>
  <si>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</si>
  <si>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</si>
  <si>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</si>
  <si>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</si>
  <si>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</si>
  <si>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</si>
  <si>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</si>
  <si>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</si>
  <si>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</si>
  <si>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</si>
  <si>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</si>
  <si>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</si>
  <si>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</si>
  <si>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</si>
  <si>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</si>
  <si>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</si>
  <si>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</si>
  <si>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</si>
  <si>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</si>
  <si>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</si>
  <si>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</si>
  <si>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</si>
  <si>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</si>
  <si>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</si>
  <si>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</si>
  <si>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</si>
  <si>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</si>
  <si>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</si>
  <si>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</si>
  <si>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</si>
  <si>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</si>
  <si>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</si>
  <si>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</si>
  <si>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</si>
  <si>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</si>
  <si>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</si>
  <si>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</si>
  <si>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</si>
  <si>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</si>
  <si>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</si>
  <si>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</si>
  <si>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</si>
  <si>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</si>
  <si>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</si>
  <si>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</si>
  <si>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</si>
  <si>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</si>
  <si>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</si>
  <si>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</si>
  <si>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</si>
  <si>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</si>
  <si>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</si>
  <si>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</si>
  <si>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</si>
  <si>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</si>
  <si>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</si>
  <si>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</si>
  <si>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</si>
  <si>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</si>
  <si>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</si>
  <si>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</si>
  <si>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</si>
  <si>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</si>
  <si>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</si>
  <si>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</si>
  <si>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</si>
  <si>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</si>
  <si>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</si>
  <si>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</si>
  <si>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</si>
  <si>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</si>
  <si>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</si>
  <si>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</si>
  <si>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</si>
  <si>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</si>
  <si>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</si>
  <si>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</si>
  <si>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</si>
  <si>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</si>
  <si>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</si>
  <si>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</si>
  <si>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</si>
  <si>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</si>
  <si>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</si>
  <si>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</si>
  <si>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</si>
  <si>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</si>
  <si>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</si>
  <si>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</si>
  <si>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</si>
  <si>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</si>
  <si>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</si>
  <si>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</si>
  <si>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</si>
  <si>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</si>
  <si>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</si>
  <si>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</si>
  <si>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</si>
  <si>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</si>
  <si>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</si>
  <si>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</si>
  <si>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</si>
  <si>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</si>
  <si>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</si>
  <si>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</si>
  <si>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</si>
  <si>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</si>
  <si>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</si>
  <si>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</si>
  <si>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</si>
  <si>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</si>
  <si>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</si>
  <si>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</si>
  <si>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</si>
  <si>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</si>
  <si>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</si>
  <si>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</si>
  <si>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</si>
  <si>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</si>
  <si>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</si>
  <si>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</si>
  <si>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</si>
  <si>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</si>
  <si>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</si>
  <si>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</si>
  <si>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</si>
  <si>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</si>
  <si>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</si>
  <si>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</si>
  <si>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</si>
  <si>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</si>
  <si>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</si>
  <si>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</si>
  <si>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</si>
  <si>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</si>
  <si>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</si>
  <si>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</si>
  <si>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</si>
  <si>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</si>
  <si>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</si>
  <si>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</si>
  <si>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</si>
  <si>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</si>
  <si>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</si>
  <si>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</si>
  <si>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</si>
  <si>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</si>
  <si>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</si>
  <si>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</si>
  <si>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</si>
  <si>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</si>
  <si>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</si>
  <si>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</si>
  <si>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</si>
  <si>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</si>
  <si>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</si>
  <si>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</si>
  <si>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</si>
  <si>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</si>
  <si>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</si>
  <si>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</si>
  <si>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</si>
  <si>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</si>
  <si>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</si>
  <si>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</si>
  <si>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</si>
  <si>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</si>
  <si>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</si>
  <si>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</si>
  <si>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</si>
  <si>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</si>
  <si>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</si>
  <si>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</si>
  <si>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</si>
  <si>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</si>
  <si>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</si>
  <si>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</si>
  <si>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</si>
  <si>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</si>
  <si>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</si>
  <si>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</si>
  <si>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</si>
  <si>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</si>
  <si>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</si>
  <si>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</si>
  <si>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</si>
  <si>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</si>
  <si>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</si>
  <si>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</si>
  <si>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</si>
  <si>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</si>
  <si>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</si>
  <si>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</si>
  <si>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</si>
  <si>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</si>
  <si>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</si>
  <si>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</si>
  <si>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</si>
  <si>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</si>
  <si>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</si>
  <si>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</si>
  <si>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</si>
  <si>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</si>
  <si>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</si>
  <si>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</si>
  <si>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</si>
  <si>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</si>
  <si>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</si>
  <si>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</si>
  <si>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</si>
  <si>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</si>
  <si>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</si>
  <si>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</si>
  <si>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</si>
  <si>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</si>
  <si>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</si>
  <si>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</si>
  <si>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</si>
  <si>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</si>
  <si>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</si>
  <si>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</si>
  <si>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</si>
  <si>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</si>
  <si>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</si>
  <si>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</si>
  <si>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</si>
  <si>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</si>
  <si>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</si>
  <si>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</si>
  <si>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</si>
  <si>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</si>
  <si>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</si>
  <si>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</si>
  <si>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</si>
  <si>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</si>
  <si>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</si>
  <si>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</si>
  <si>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</si>
  <si>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</si>
  <si>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</si>
  <si>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</si>
  <si>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</si>
  <si>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</si>
  <si>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</si>
  <si>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</si>
  <si>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</si>
  <si>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</si>
  <si>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</si>
  <si>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</si>
  <si>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</si>
  <si>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</si>
  <si>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</si>
  <si>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</si>
  <si>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</si>
  <si>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</si>
  <si>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</si>
  <si>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</si>
  <si>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</si>
  <si>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</si>
  <si>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</si>
  <si>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</si>
  <si>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</si>
  <si>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</si>
  <si>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</si>
  <si>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</si>
  <si>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</si>
  <si>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</si>
  <si>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</si>
  <si>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</si>
  <si>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</si>
  <si>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</si>
  <si>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</si>
  <si>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</si>
  <si>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</si>
  <si>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</si>
  <si>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</si>
  <si>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</si>
  <si>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</si>
  <si>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</si>
  <si>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</si>
  <si>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</si>
  <si>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</si>
  <si>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</si>
  <si>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</si>
  <si>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</si>
  <si>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</si>
  <si>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</si>
  <si>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</si>
  <si>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</si>
  <si>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</si>
  <si>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</si>
  <si>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</si>
  <si>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</si>
  <si>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</si>
  <si>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</si>
  <si>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</si>
  <si>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</si>
  <si>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</si>
  <si>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</si>
  <si>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</si>
  <si>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</si>
  <si>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</si>
  <si>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</si>
  <si>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</si>
  <si>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</si>
  <si>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</si>
  <si>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</si>
  <si>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</si>
  <si>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</si>
  <si>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</si>
  <si>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</si>
  <si>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</si>
  <si>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</si>
  <si>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</si>
  <si>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</si>
  <si>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</si>
  <si>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</si>
  <si>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</si>
  <si>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</si>
  <si>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</si>
  <si>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</si>
  <si>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</si>
  <si>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</si>
  <si>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</si>
  <si>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</si>
  <si>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</si>
  <si>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</si>
  <si>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</si>
  <si>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</si>
  <si>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</si>
  <si>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</si>
  <si>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</si>
  <si>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</si>
  <si>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</si>
  <si>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</si>
  <si>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</si>
  <si>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</si>
  <si>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</si>
  <si>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</si>
  <si>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</si>
  <si>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</si>
  <si>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</si>
  <si>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</si>
  <si>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</si>
  <si>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</si>
  <si>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</si>
  <si>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</si>
  <si>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</si>
  <si>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</si>
  <si>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</si>
  <si>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</si>
  <si>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</si>
  <si>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</si>
  <si>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</si>
  <si>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</si>
  <si>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</si>
  <si>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</si>
  <si>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</si>
  <si>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</si>
  <si>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</si>
  <si>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</si>
  <si>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</si>
  <si>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</si>
  <si>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</si>
  <si>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</si>
  <si>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</si>
  <si>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</si>
  <si>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</si>
  <si>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</si>
  <si>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</si>
  <si>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</si>
  <si>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</si>
  <si>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</si>
  <si>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</si>
  <si>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</si>
  <si>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</si>
  <si>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</si>
  <si>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</si>
  <si>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</si>
  <si>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</si>
  <si>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</si>
  <si>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</si>
  <si>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</si>
  <si>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</si>
  <si>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</si>
  <si>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</si>
  <si>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</si>
  <si>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</si>
  <si>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</si>
  <si>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</si>
  <si>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</si>
  <si>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</si>
  <si>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</si>
  <si>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</si>
  <si>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</si>
  <si>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</si>
  <si>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</si>
  <si>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</si>
  <si>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</si>
  <si>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</si>
  <si>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</si>
  <si>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</si>
  <si>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</si>
  <si>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</si>
  <si>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</si>
  <si>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</si>
  <si>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</si>
  <si>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</si>
  <si>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</si>
  <si>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</si>
  <si>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</si>
  <si>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</si>
  <si>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</si>
  <si>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</si>
  <si>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</si>
  <si>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</si>
  <si>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</si>
  <si>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</si>
  <si>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</si>
  <si>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</si>
  <si>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</si>
  <si>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</si>
  <si>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</si>
  <si>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</si>
  <si>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</si>
  <si>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</si>
  <si>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</si>
  <si>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</si>
  <si>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</si>
  <si>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</si>
  <si>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</si>
  <si>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</si>
  <si>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</si>
  <si>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</si>
  <si>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</si>
  <si>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</si>
  <si>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</si>
  <si>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</si>
  <si>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</si>
  <si>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</si>
  <si>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</si>
  <si>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</si>
  <si>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</si>
  <si>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</si>
  <si>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</si>
  <si>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</si>
  <si>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</si>
  <si>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</si>
  <si>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</si>
  <si>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</si>
  <si>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</si>
  <si>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</si>
  <si>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</si>
  <si>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</si>
  <si>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</si>
  <si>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</si>
  <si>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</si>
  <si>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</si>
  <si>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</si>
  <si>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</si>
  <si>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</si>
  <si>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</si>
  <si>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</si>
  <si>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</si>
  <si>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</si>
  <si>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</si>
  <si>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</si>
  <si>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</si>
  <si>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</si>
  <si>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</si>
  <si>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</si>
  <si>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</si>
  <si>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</si>
  <si>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</si>
  <si>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</si>
  <si>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</si>
  <si>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</si>
  <si>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</si>
  <si>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</si>
  <si>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</si>
  <si>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</si>
  <si>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</si>
  <si>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</si>
  <si>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</si>
  <si>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</si>
  <si>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</si>
  <si>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</si>
  <si>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</si>
  <si>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</si>
  <si>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</si>
  <si>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</si>
  <si>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</si>
  <si>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</si>
  <si>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</si>
  <si>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</si>
  <si>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</si>
  <si>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</si>
  <si>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</si>
  <si>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</si>
  <si>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</si>
  <si>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</si>
  <si>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</si>
  <si>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</si>
  <si>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</si>
  <si>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</si>
  <si>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</si>
  <si>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</si>
  <si>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</si>
  <si>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</si>
  <si>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</si>
  <si>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</si>
  <si>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</si>
  <si>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</si>
  <si>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</si>
  <si>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</si>
  <si>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</si>
  <si>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</si>
  <si>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</si>
  <si>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</si>
  <si>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</si>
  <si>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</si>
  <si>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</si>
  <si>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</si>
  <si>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</si>
  <si>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</si>
  <si>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</si>
  <si>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</si>
  <si>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</si>
  <si>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</si>
  <si>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</si>
  <si>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</si>
  <si>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</si>
  <si>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</si>
  <si>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</si>
  <si>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</si>
  <si>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</si>
  <si>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</si>
  <si>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</si>
  <si>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</si>
  <si>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</si>
  <si>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</si>
  <si>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</si>
  <si>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</si>
  <si>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</si>
  <si>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</si>
  <si>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</si>
  <si>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</si>
  <si>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</si>
  <si>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</si>
  <si>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</si>
  <si>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</si>
  <si>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</si>
  <si>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</si>
  <si>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</si>
  <si>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</si>
  <si>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</si>
  <si>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</si>
  <si>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</si>
  <si>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</si>
  <si>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</si>
  <si>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</si>
  <si>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</si>
  <si>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</si>
  <si>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</si>
  <si>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</si>
  <si>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</si>
  <si>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</si>
  <si>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</si>
  <si>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</si>
  <si>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</si>
  <si>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</si>
  <si>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</si>
  <si>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</si>
  <si>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</si>
  <si>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</si>
  <si>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</si>
  <si>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</si>
  <si>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</si>
  <si>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</si>
  <si>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</si>
  <si>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</si>
  <si>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</si>
  <si>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</si>
  <si>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</si>
  <si>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</si>
  <si>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</si>
  <si>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</si>
  <si>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</si>
  <si>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</si>
  <si>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</si>
  <si>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</si>
  <si>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</si>
  <si>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</si>
  <si>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</si>
  <si>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</si>
  <si>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</si>
  <si>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</si>
  <si>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</si>
  <si>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</si>
  <si>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</si>
  <si>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</si>
  <si>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</si>
  <si>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</si>
  <si>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</si>
  <si>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</si>
  <si>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</si>
  <si>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</si>
  <si>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</si>
  <si>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</si>
  <si>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</si>
  <si>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</si>
  <si>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</si>
  <si>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</si>
  <si>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</si>
  <si>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</si>
  <si>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</si>
  <si>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</si>
  <si>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</si>
  <si>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</si>
  <si>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</si>
  <si>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</si>
  <si>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</si>
  <si>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</si>
  <si>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</si>
  <si>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</si>
  <si>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</si>
  <si>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</si>
  <si>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</si>
  <si>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</si>
  <si>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</si>
  <si>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</si>
  <si>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</si>
  <si>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</si>
  <si>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</si>
  <si>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</si>
  <si>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</si>
  <si>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</si>
  <si>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</si>
  <si>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</si>
  <si>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</si>
  <si>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</si>
  <si>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</si>
  <si>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</si>
  <si>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</si>
  <si>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</si>
  <si>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</si>
  <si>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</si>
  <si>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</si>
  <si>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</si>
  <si>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</si>
  <si>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</si>
  <si>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</si>
  <si>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</si>
  <si>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</si>
  <si>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</si>
  <si>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</si>
  <si>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</si>
  <si>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</si>
  <si>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</si>
  <si>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</si>
  <si>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</si>
  <si>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</si>
  <si>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</si>
  <si>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</si>
  <si>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</si>
  <si>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</si>
  <si>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</si>
  <si>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</si>
  <si>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</si>
  <si>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</si>
  <si>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</si>
  <si>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</si>
  <si>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</si>
  <si>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</si>
  <si>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</si>
  <si>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</si>
  <si>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</si>
  <si>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</si>
  <si>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</si>
  <si>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</si>
  <si>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</si>
  <si>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</si>
  <si>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</si>
  <si>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</si>
  <si>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</si>
  <si>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</si>
  <si>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</si>
  <si>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</si>
  <si>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</si>
  <si>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</si>
  <si>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</si>
  <si>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</si>
  <si>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</si>
  <si>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</si>
  <si>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</si>
  <si>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</si>
  <si>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</si>
  <si>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</si>
  <si>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</si>
  <si>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</si>
  <si>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</si>
  <si>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</si>
  <si>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</si>
  <si>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</si>
  <si>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</si>
  <si>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</si>
  <si>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</si>
  <si>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</si>
  <si>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</si>
  <si>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</si>
  <si>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</si>
  <si>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</si>
  <si>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</si>
  <si>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</si>
  <si>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</si>
  <si>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</si>
  <si>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</si>
  <si>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</si>
  <si>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</si>
  <si>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</si>
  <si>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</si>
  <si>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</si>
  <si>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</si>
  <si>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</si>
  <si>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</si>
  <si>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</si>
  <si>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</si>
  <si>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</si>
  <si>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</si>
  <si>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</si>
  <si>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</si>
  <si>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</si>
  <si>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</si>
  <si>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</si>
  <si>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</si>
  <si>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</si>
  <si>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</si>
  <si>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</si>
  <si>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</si>
  <si>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</si>
  <si>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</si>
  <si>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</si>
  <si>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</si>
  <si>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</si>
  <si>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</si>
  <si>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</si>
  <si>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</si>
  <si>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</si>
  <si>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</si>
  <si>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</si>
  <si>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</si>
  <si>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</si>
  <si>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</si>
  <si>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</si>
  <si>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</si>
  <si>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</si>
  <si>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</si>
  <si>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</si>
  <si>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</si>
  <si>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</si>
  <si>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</si>
  <si>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</si>
  <si>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</si>
  <si>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</si>
  <si>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</si>
  <si>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</si>
  <si>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</si>
  <si>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</si>
  <si>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</si>
  <si>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</si>
  <si>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</si>
  <si>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</si>
  <si>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</si>
  <si>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</si>
  <si>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</si>
  <si>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</si>
  <si>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</si>
  <si>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</si>
  <si>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</si>
  <si>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</si>
  <si>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</si>
  <si>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</si>
  <si>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</si>
  <si>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</si>
  <si>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</si>
  <si>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</si>
  <si>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</si>
  <si>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</si>
  <si>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</si>
  <si>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</si>
  <si>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</si>
  <si>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</si>
  <si>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</si>
  <si>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</si>
  <si>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</si>
  <si>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</si>
  <si>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</si>
  <si>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</si>
  <si>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</si>
  <si>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</si>
  <si>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</si>
  <si>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</si>
  <si>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</si>
  <si>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</si>
  <si>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</si>
  <si>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</si>
  <si>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</si>
  <si>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</si>
  <si>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</si>
  <si>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</si>
  <si>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</si>
  <si>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</si>
  <si>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</si>
  <si>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</si>
  <si>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</si>
  <si>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</si>
  <si>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</si>
  <si>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</si>
  <si>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</si>
  <si>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</si>
  <si>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</si>
  <si>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</si>
  <si>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</si>
  <si>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</si>
  <si>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</si>
  <si>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</si>
  <si>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</si>
  <si>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</si>
  <si>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</si>
  <si>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</si>
  <si>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</si>
  <si>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</si>
  <si>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</si>
  <si>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</si>
  <si>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</si>
  <si>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</si>
  <si>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</si>
  <si>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</si>
  <si>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</si>
  <si>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</si>
  <si>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</si>
  <si>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</si>
  <si>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</si>
  <si>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</si>
  <si>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</si>
  <si>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</si>
  <si>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</si>
  <si>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</si>
  <si>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</si>
  <si>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</si>
  <si>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</si>
  <si>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</si>
  <si>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</si>
  <si>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</si>
  <si>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</si>
  <si>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</si>
  <si>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</si>
  <si>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</si>
  <si>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</si>
  <si>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</si>
  <si>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</si>
  <si>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</si>
  <si>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</si>
  <si>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</si>
  <si>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</si>
  <si>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</si>
  <si>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</si>
  <si>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</si>
  <si>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</si>
  <si>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</si>
  <si>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</si>
  <si>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</si>
  <si>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</si>
  <si>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</si>
  <si>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</si>
  <si>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</si>
  <si>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</si>
  <si>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</si>
  <si>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</si>
  <si>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</si>
  <si>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</si>
  <si>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</si>
  <si>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</si>
  <si>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</si>
  <si>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</si>
  <si>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</si>
  <si>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</si>
  <si>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</si>
  <si>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</si>
  <si>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</si>
  <si>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</si>
  <si>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</si>
  <si>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</si>
  <si>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</si>
  <si>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</si>
  <si>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</si>
  <si>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</si>
  <si>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</si>
  <si>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</si>
  <si>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</si>
  <si>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</si>
  <si>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</si>
  <si>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</si>
  <si>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</si>
  <si>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</si>
  <si>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</si>
  <si>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</si>
  <si>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</si>
  <si>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</si>
  <si>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</si>
  <si>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</si>
  <si>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</si>
  <si>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</si>
  <si>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</si>
  <si>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</si>
  <si>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</si>
  <si>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</si>
  <si>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</si>
  <si>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</si>
  <si>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</si>
  <si>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</si>
  <si>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</si>
  <si>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</si>
  <si>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</si>
  <si>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</si>
  <si>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</si>
  <si>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</si>
  <si>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</si>
  <si>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</si>
  <si>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</si>
  <si>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</si>
  <si>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</si>
  <si>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</si>
  <si>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</si>
  <si>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</si>
  <si>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</si>
  <si>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</si>
  <si>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</si>
  <si>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</si>
  <si>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</si>
  <si>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</si>
  <si>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</si>
  <si>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</si>
  <si>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</si>
  <si>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</si>
  <si>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</si>
  <si>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</si>
  <si>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</si>
  <si>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</si>
  <si>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</si>
  <si>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</si>
  <si>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</si>
  <si>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</si>
  <si>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</si>
  <si>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</si>
  <si>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</si>
  <si>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</si>
  <si>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</si>
  <si>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</si>
  <si>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</si>
  <si>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</si>
  <si>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</si>
  <si>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</si>
  <si>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</si>
  <si>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</si>
  <si>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</si>
  <si>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</si>
  <si>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</si>
  <si>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</si>
  <si>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</si>
  <si>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</si>
  <si>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</si>
  <si>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</si>
  <si>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</si>
  <si>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</si>
  <si>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</si>
  <si>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</si>
  <si>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</si>
  <si>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</si>
  <si>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</si>
  <si>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</si>
  <si>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</si>
  <si>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</si>
  <si>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</si>
  <si>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</si>
  <si>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</si>
  <si>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</si>
  <si>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</si>
  <si>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</si>
  <si>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</si>
  <si>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</si>
  <si>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</si>
  <si>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</si>
  <si>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</si>
  <si>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</si>
  <si>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</si>
  <si>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</si>
  <si>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</si>
  <si>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</si>
  <si>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</si>
  <si>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</si>
  <si>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</si>
  <si>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</si>
  <si>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</si>
  <si>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</si>
  <si>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</si>
  <si>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</si>
  <si>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</si>
  <si>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</si>
  <si>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</si>
  <si>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</si>
  <si>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</si>
  <si>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</si>
  <si>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</si>
  <si>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</si>
  <si>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</si>
  <si>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</si>
  <si>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</si>
  <si>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</si>
  <si>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</si>
  <si>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</si>
  <si>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</si>
  <si>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</si>
  <si>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</si>
  <si>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</si>
  <si>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</si>
  <si>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</si>
  <si>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</si>
  <si>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</si>
  <si>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</si>
  <si>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</si>
  <si>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</si>
  <si>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</si>
  <si>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</si>
  <si>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</si>
  <si>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</si>
  <si>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</si>
  <si>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</si>
  <si>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</si>
  <si>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</si>
  <si>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</si>
  <si>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</si>
  <si>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</si>
  <si>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</si>
  <si>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</si>
  <si>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</si>
  <si>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</si>
  <si>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</si>
  <si>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</si>
  <si>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</si>
  <si>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</si>
  <si>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</si>
  <si>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</si>
  <si>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</si>
  <si>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</si>
  <si>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</si>
  <si>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</si>
  <si>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</si>
  <si>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</si>
  <si>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</si>
  <si>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</si>
  <si>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</si>
  <si>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</si>
  <si>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</si>
  <si>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</si>
  <si>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</si>
  <si>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</si>
  <si>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</si>
  <si>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</si>
  <si>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</si>
  <si>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</si>
  <si>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</si>
  <si>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</si>
  <si>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</si>
  <si>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</si>
  <si>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</si>
  <si>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</si>
  <si>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</si>
  <si>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</si>
  <si>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</si>
  <si>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</si>
  <si>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</si>
  <si>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</si>
  <si>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</si>
  <si>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</si>
  <si>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</si>
  <si>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</si>
  <si>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</si>
  <si>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</si>
  <si>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</si>
  <si>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</si>
  <si>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</si>
  <si>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</si>
  <si>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</si>
  <si>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</si>
  <si>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</si>
  <si>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</si>
  <si>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</si>
  <si>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</si>
  <si>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</si>
  <si>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</si>
  <si>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</si>
  <si>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</si>
  <si>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</si>
  <si>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</si>
  <si>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</si>
  <si>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</si>
  <si>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</si>
  <si>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</si>
  <si>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</si>
  <si>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</si>
  <si>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</si>
  <si>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</si>
  <si>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</si>
  <si>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</si>
  <si>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</si>
  <si>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</si>
  <si>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</si>
  <si>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</si>
  <si>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</si>
  <si>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</si>
  <si>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</si>
  <si>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</si>
  <si>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</si>
  <si>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</si>
  <si>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</si>
  <si>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</si>
  <si>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</si>
  <si>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</si>
  <si>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</si>
  <si>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</si>
  <si>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</si>
  <si>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</si>
  <si>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</si>
  <si>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</si>
  <si>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</si>
  <si>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</si>
  <si>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</si>
  <si>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</si>
  <si>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</si>
  <si>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</si>
  <si>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</si>
  <si>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</si>
  <si>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</si>
  <si>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</si>
  <si>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</si>
  <si>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</si>
  <si>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</si>
  <si>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</si>
  <si>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</si>
  <si>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</si>
  <si>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</si>
  <si>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</si>
  <si>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</si>
  <si>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</si>
  <si>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</si>
  <si>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</si>
  <si>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</si>
  <si>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</si>
  <si>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</si>
  <si>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</si>
  <si>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</si>
  <si>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</si>
  <si>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</si>
  <si>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</si>
  <si>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</si>
  <si>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</si>
  <si>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</si>
  <si>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</si>
  <si>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</si>
  <si>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</si>
  <si>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</si>
  <si>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</si>
  <si>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</si>
  <si>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</si>
  <si>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</si>
  <si>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</si>
  <si>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</si>
  <si>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</si>
  <si>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</si>
  <si>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</si>
  <si>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</si>
  <si>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</si>
  <si>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</si>
  <si>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</si>
  <si>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</si>
  <si>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</si>
  <si>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</si>
  <si>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</si>
  <si>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</si>
  <si>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</si>
  <si>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</si>
  <si>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</si>
  <si>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</si>
  <si>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</si>
  <si>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</si>
  <si>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</si>
  <si>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</si>
  <si>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</si>
  <si>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</si>
  <si>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</si>
  <si>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</si>
  <si>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</si>
  <si>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</si>
  <si>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</si>
  <si>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</si>
  <si>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</si>
  <si>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</si>
  <si>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</si>
  <si>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</si>
  <si>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</si>
  <si>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</si>
  <si>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</si>
  <si>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</si>
  <si>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</si>
  <si>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</si>
  <si>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</si>
  <si>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</si>
  <si>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</si>
  <si>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</si>
  <si>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</si>
  <si>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</si>
  <si>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</si>
  <si>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</si>
  <si>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</si>
  <si>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</si>
  <si>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</si>
  <si>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</si>
  <si>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</si>
  <si>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</si>
  <si>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</si>
  <si>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</si>
  <si>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</si>
  <si>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</si>
  <si>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</si>
  <si>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</si>
  <si>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</si>
  <si>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</si>
  <si>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</si>
  <si>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</si>
  <si>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</si>
  <si>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</si>
  <si>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</si>
  <si>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</si>
  <si>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</si>
  <si>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</si>
  <si>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</si>
  <si>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</si>
  <si>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</si>
  <si>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</si>
  <si>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</si>
  <si>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</si>
  <si>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</si>
  <si>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</si>
  <si>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</si>
  <si>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</si>
  <si>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</si>
  <si>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</si>
  <si>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</si>
  <si>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</si>
  <si>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</si>
  <si>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</si>
  <si>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</si>
  <si>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</si>
  <si>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</si>
  <si>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</si>
  <si>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</si>
  <si>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</si>
  <si>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</si>
  <si>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</si>
  <si>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</si>
  <si>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</si>
  <si>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</si>
  <si>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</si>
  <si>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</si>
  <si>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</si>
  <si>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</si>
  <si>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</si>
  <si>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</si>
  <si>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</si>
  <si>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</si>
  <si>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</si>
  <si>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</si>
  <si>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</si>
  <si>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</si>
  <si>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</si>
  <si>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</si>
  <si>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</si>
  <si>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</si>
  <si>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</si>
  <si>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</si>
  <si>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</si>
  <si>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</si>
  <si>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</si>
  <si>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</si>
  <si>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</si>
  <si>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</si>
  <si>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</si>
  <si>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</si>
  <si>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</si>
  <si>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</si>
  <si>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</si>
  <si>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</si>
  <si>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</si>
  <si>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</si>
  <si>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</si>
  <si>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</si>
  <si>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</si>
  <si>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</si>
  <si>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</si>
  <si>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</si>
  <si>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</si>
  <si>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</si>
  <si>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</si>
  <si>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</si>
  <si>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</si>
  <si>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</si>
  <si>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</si>
  <si>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</si>
  <si>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</si>
  <si>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</si>
  <si>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</si>
  <si>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</si>
  <si>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</si>
  <si>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</si>
  <si>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</si>
  <si>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</si>
  <si>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</si>
  <si>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</si>
  <si>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</si>
  <si>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</si>
  <si>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</si>
  <si>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</si>
  <si>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</si>
  <si>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</si>
  <si>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</si>
  <si>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</si>
  <si>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</si>
  <si>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</si>
  <si>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</si>
  <si>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</si>
  <si>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</si>
  <si>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</si>
  <si>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</si>
  <si>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</si>
  <si>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</si>
  <si>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</si>
  <si>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</si>
  <si>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</si>
  <si>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</si>
  <si>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</si>
  <si>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</si>
  <si>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</si>
  <si>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</si>
  <si>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</si>
  <si>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</si>
  <si>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</si>
  <si>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</si>
  <si>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</si>
  <si>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</si>
  <si>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</si>
  <si>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</si>
  <si>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</si>
  <si>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</si>
  <si>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</si>
  <si>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</si>
  <si>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</si>
  <si>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</si>
  <si>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</si>
  <si>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</si>
  <si>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</si>
  <si>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</si>
  <si>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</si>
  <si>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</si>
  <si>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</si>
  <si>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</si>
  <si>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</si>
  <si>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</si>
  <si>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</si>
  <si>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</si>
  <si>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</si>
  <si>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</si>
  <si>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</si>
  <si>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</si>
  <si>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</si>
  <si>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</si>
  <si>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</si>
  <si>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</si>
  <si>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</si>
  <si>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</si>
  <si>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</si>
  <si>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</si>
  <si>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</si>
  <si>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</si>
  <si>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</si>
  <si>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</si>
  <si>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</si>
  <si>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</si>
  <si>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</si>
  <si>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</si>
  <si>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</si>
  <si>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</si>
  <si>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</si>
  <si>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</si>
  <si>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</si>
  <si>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</si>
  <si>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</si>
  <si>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</si>
  <si>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</si>
  <si>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</si>
  <si>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</si>
  <si>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</si>
  <si>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</si>
  <si>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</si>
  <si>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</si>
  <si>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</si>
  <si>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</si>
  <si>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</si>
  <si>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</si>
  <si>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</si>
  <si>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</si>
  <si>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</si>
  <si>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</si>
  <si>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</si>
  <si>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</si>
  <si>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</si>
  <si>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</si>
  <si>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</si>
  <si>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</si>
  <si>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</si>
  <si>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</si>
  <si>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</si>
  <si>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</si>
  <si>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</si>
  <si>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</si>
  <si>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</si>
  <si>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</si>
  <si>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</si>
  <si>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</si>
  <si>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</si>
  <si>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</si>
  <si>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</si>
  <si>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</si>
  <si>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</si>
  <si>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</si>
  <si>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</si>
  <si>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</si>
  <si>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</si>
  <si>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</si>
  <si>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</si>
  <si>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</si>
  <si>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</si>
  <si>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</si>
  <si>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</si>
  <si>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</si>
  <si>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</si>
  <si>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</si>
  <si>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</si>
  <si>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</si>
  <si>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</si>
  <si>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</si>
  <si>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</si>
  <si>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</si>
  <si>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</si>
  <si>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</si>
  <si>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</si>
  <si>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</si>
  <si>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</si>
  <si>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</si>
  <si>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</si>
  <si>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</si>
  <si>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</si>
  <si>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</si>
  <si>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</si>
  <si>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</si>
  <si>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</si>
  <si>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</si>
  <si>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</si>
  <si>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</si>
  <si>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</si>
  <si>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</si>
  <si>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</si>
  <si>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</si>
  <si>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</si>
  <si>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</si>
  <si>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</si>
  <si>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</si>
  <si>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</si>
  <si>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</si>
  <si>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</si>
  <si>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</si>
  <si>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</si>
  <si>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</si>
  <si>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</si>
  <si>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</si>
  <si>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</si>
  <si>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</si>
  <si>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</si>
  <si>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</si>
  <si>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</si>
  <si>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</si>
  <si>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</si>
  <si>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</si>
  <si>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</si>
  <si>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</si>
  <si>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</si>
  <si>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</si>
  <si>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</si>
  <si>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</si>
  <si>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</si>
  <si>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</si>
  <si>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</si>
  <si>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</si>
  <si>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</si>
  <si>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</si>
  <si>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</si>
  <si>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</si>
  <si>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</si>
  <si>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</si>
  <si>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</si>
  <si>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</si>
  <si>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</si>
  <si>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</si>
  <si>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</si>
  <si>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</si>
  <si>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</si>
  <si>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</si>
  <si>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</si>
  <si>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</si>
  <si>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</si>
  <si>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</si>
  <si>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</si>
  <si>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</si>
  <si>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</si>
  <si>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</si>
  <si>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</si>
  <si>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</si>
  <si>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</si>
  <si>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</si>
  <si>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</si>
  <si>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</si>
  <si>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</si>
  <si>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</si>
  <si>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</si>
  <si>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</si>
  <si>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</si>
  <si>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</si>
  <si>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</si>
  <si>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</si>
  <si>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</si>
  <si>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</si>
  <si>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</si>
  <si>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</si>
  <si>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</si>
  <si>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</si>
  <si>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</si>
  <si>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</si>
  <si>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</si>
  <si>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</si>
  <si>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</si>
  <si>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</si>
  <si>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</si>
  <si>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</si>
  <si>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</si>
  <si>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</si>
  <si>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</si>
  <si>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</si>
  <si>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</si>
  <si>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</si>
  <si>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</si>
  <si>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</si>
  <si>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</si>
  <si>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</si>
  <si>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</si>
  <si>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</si>
  <si>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</si>
  <si>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</si>
  <si>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</si>
  <si>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</si>
  <si>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</si>
  <si>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</si>
  <si>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</si>
  <si>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</si>
  <si>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</si>
  <si>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</si>
  <si>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</si>
  <si>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</si>
  <si>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</si>
  <si>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</si>
  <si>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</si>
  <si>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</si>
  <si>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</si>
  <si>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</si>
  <si>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</si>
  <si>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</si>
  <si>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</si>
  <si>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</si>
  <si>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</si>
  <si>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</si>
  <si>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</si>
  <si>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</si>
  <si>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</si>
  <si>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</si>
  <si>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</si>
  <si>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</si>
  <si>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</si>
  <si>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</si>
  <si>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</si>
  <si>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</si>
  <si>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</si>
  <si>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</si>
  <si>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</si>
  <si>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</si>
  <si>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</si>
  <si>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</si>
  <si>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</si>
  <si>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</si>
  <si>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</si>
  <si>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</si>
  <si>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</si>
  <si>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</si>
  <si>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</si>
  <si>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</si>
  <si>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</si>
  <si>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</si>
  <si>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</si>
  <si>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</si>
  <si>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</si>
  <si>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</si>
  <si>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</si>
  <si>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</si>
  <si>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</si>
  <si>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</si>
  <si>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</si>
  <si>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</si>
  <si>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</si>
  <si>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</si>
  <si>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</si>
  <si>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</si>
  <si>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</si>
  <si>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</si>
  <si>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</si>
  <si>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</si>
  <si>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</si>
  <si>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</si>
  <si>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</si>
  <si>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</si>
  <si>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</si>
  <si>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</si>
  <si>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</si>
  <si>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</si>
  <si>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</si>
  <si>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</si>
  <si>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</si>
  <si>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</si>
  <si>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</si>
  <si>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</si>
  <si>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</si>
  <si>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</si>
  <si>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</si>
  <si>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</si>
  <si>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</si>
  <si>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</si>
  <si>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</si>
  <si>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</si>
  <si>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</si>
  <si>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</si>
  <si>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</si>
  <si>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</si>
  <si>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</si>
  <si>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</si>
  <si>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</si>
  <si>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</si>
  <si>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</si>
  <si>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</si>
  <si>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</si>
  <si>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</si>
  <si>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</si>
  <si>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</si>
  <si>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</si>
  <si>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</si>
  <si>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</si>
  <si>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</si>
  <si>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</si>
  <si>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</si>
  <si>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</si>
  <si>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</si>
  <si>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</si>
  <si>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</si>
  <si>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</si>
  <si>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</si>
  <si>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</si>
  <si>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</si>
  <si>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</si>
  <si>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</si>
  <si>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</si>
  <si>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</si>
  <si>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</si>
  <si>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</si>
  <si>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</si>
  <si>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</si>
  <si>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</si>
  <si>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</si>
  <si>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</si>
  <si>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</si>
  <si>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</si>
  <si>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</si>
  <si>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</si>
  <si>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</si>
  <si>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</si>
  <si>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</si>
  <si>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</si>
  <si>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</si>
  <si>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</si>
  <si>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</si>
  <si>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</si>
  <si>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</si>
  <si>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</si>
  <si>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</si>
  <si>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</si>
  <si>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</si>
  <si>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</si>
  <si>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</si>
  <si>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</si>
  <si>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</si>
  <si>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</si>
  <si>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</si>
  <si>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</si>
  <si>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</si>
  <si>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</si>
  <si>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</si>
  <si>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</si>
  <si>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</si>
  <si>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</si>
  <si>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</si>
  <si>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</si>
  <si>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</si>
  <si>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</si>
  <si>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</si>
  <si>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</si>
  <si>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</si>
  <si>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</si>
  <si>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</si>
  <si>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</si>
  <si>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</si>
  <si>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</si>
  <si>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</si>
  <si>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</si>
  <si>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</si>
  <si>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</si>
  <si>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</si>
  <si>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</si>
  <si>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</si>
  <si>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</si>
  <si>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</si>
  <si>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</si>
  <si>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</si>
  <si>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</si>
  <si>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</si>
  <si>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</si>
  <si>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</si>
  <si>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</si>
  <si>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</si>
  <si>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</si>
  <si>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</si>
  <si>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</si>
  <si>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</si>
  <si>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</si>
  <si>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</si>
  <si>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</si>
  <si>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</si>
  <si>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</si>
  <si>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</si>
  <si>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</si>
  <si>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</si>
  <si>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</si>
  <si>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</si>
  <si>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</si>
  <si>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</si>
  <si>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</si>
  <si>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</si>
  <si>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</si>
  <si>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</si>
  <si>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</si>
  <si>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</si>
  <si>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</si>
  <si>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</si>
  <si>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</si>
  <si>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</si>
  <si>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</si>
  <si>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</si>
  <si>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</si>
  <si>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</si>
  <si>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</si>
  <si>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</si>
  <si>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</si>
  <si>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</si>
  <si>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</si>
  <si>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</si>
  <si>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</si>
  <si>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</si>
  <si>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</si>
  <si>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</si>
  <si>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</si>
  <si>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</si>
  <si>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</si>
  <si>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</si>
  <si>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</si>
  <si>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</si>
  <si>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</si>
  <si>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</si>
  <si>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</si>
  <si>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</si>
  <si>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</si>
  <si>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</si>
  <si>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</si>
  <si>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</si>
  <si>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</si>
  <si>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</si>
  <si>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</si>
  <si>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</si>
  <si>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</si>
  <si>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</si>
  <si>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</si>
  <si>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</si>
  <si>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</si>
  <si>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</si>
  <si>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</si>
  <si>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</si>
  <si>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</si>
  <si>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</si>
  <si>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</si>
  <si>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</si>
  <si>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</si>
  <si>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</si>
  <si>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</si>
  <si>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</si>
  <si>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</si>
  <si>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</si>
  <si>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</si>
  <si>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</si>
  <si>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</si>
  <si>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</si>
  <si>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</si>
  <si>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</si>
  <si>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</si>
  <si>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</si>
  <si>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</si>
  <si>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</si>
  <si>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</si>
  <si>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</si>
  <si>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</si>
  <si>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</si>
  <si>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</si>
  <si>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</si>
  <si>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</si>
  <si>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</si>
  <si>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</si>
  <si>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</si>
  <si>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</si>
  <si>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</si>
  <si>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</si>
  <si>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</si>
  <si>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</si>
  <si>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</si>
  <si>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</si>
  <si>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</si>
  <si>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</si>
  <si>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</si>
  <si>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</si>
  <si>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</si>
  <si>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</si>
  <si>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</si>
  <si>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</si>
  <si>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</si>
  <si>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</si>
  <si>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</si>
  <si>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</si>
  <si>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</si>
  <si>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</si>
  <si>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</si>
  <si>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</si>
  <si>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</si>
  <si>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</si>
  <si>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</si>
  <si>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</si>
  <si>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</si>
  <si>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</si>
  <si>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</si>
  <si>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</si>
  <si>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</si>
  <si>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</si>
  <si>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</si>
  <si>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</si>
  <si>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</si>
  <si>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</si>
  <si>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</si>
  <si>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</si>
  <si>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</si>
  <si>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</si>
  <si>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</si>
  <si>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</si>
  <si>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</si>
  <si>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</si>
  <si>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</si>
  <si>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</si>
  <si>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</si>
  <si>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</si>
  <si>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</si>
  <si>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</si>
  <si>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</si>
  <si>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</si>
  <si>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</si>
  <si>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</si>
  <si>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</si>
  <si>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</si>
  <si>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</si>
  <si>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</si>
  <si>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</si>
  <si>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</si>
  <si>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</si>
  <si>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</si>
  <si>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</si>
  <si>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</si>
  <si>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</si>
  <si>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</si>
  <si>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</si>
  <si>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</si>
  <si>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</si>
  <si>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</si>
  <si>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</si>
  <si>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</si>
  <si>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</si>
  <si>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</si>
  <si>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</si>
  <si>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</si>
  <si>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</si>
  <si>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</si>
  <si>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</si>
  <si>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</si>
  <si>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</si>
  <si>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</si>
  <si>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</si>
  <si>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</si>
  <si>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</si>
  <si>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</si>
  <si>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</si>
  <si>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</si>
  <si>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</si>
  <si>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</si>
  <si>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</si>
  <si>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</si>
  <si>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</si>
  <si>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</si>
  <si>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</si>
  <si>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</si>
  <si>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</si>
  <si>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</si>
  <si>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</si>
  <si>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</si>
  <si>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</si>
  <si>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</si>
  <si>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</si>
  <si>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</si>
  <si>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</si>
  <si>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</si>
  <si>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</si>
  <si>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</si>
  <si>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</si>
  <si>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</si>
  <si>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</si>
  <si>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</si>
  <si>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</si>
  <si>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</si>
  <si>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</si>
  <si>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</si>
  <si>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</si>
  <si>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</si>
  <si>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</si>
  <si>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</si>
  <si>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</si>
  <si>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</si>
  <si>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</si>
  <si>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</si>
  <si>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</si>
  <si>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</si>
  <si>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</si>
  <si>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</si>
  <si>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</si>
  <si>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</si>
  <si>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</si>
  <si>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</si>
  <si>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</si>
  <si>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</si>
  <si>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</si>
  <si>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</si>
  <si>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</si>
  <si>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</si>
  <si>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</si>
  <si>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</si>
  <si>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</si>
  <si>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</si>
  <si>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</si>
  <si>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</si>
  <si>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</si>
  <si>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</si>
  <si>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</si>
  <si>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</si>
  <si>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</si>
  <si>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</si>
  <si>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</si>
  <si>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</si>
  <si>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</si>
  <si>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</si>
  <si>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</si>
  <si>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</si>
  <si>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</si>
  <si>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</si>
  <si>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</si>
  <si>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</si>
  <si>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</si>
  <si>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</si>
  <si>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</si>
  <si>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</si>
  <si>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</si>
  <si>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</si>
  <si>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</si>
  <si>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</si>
  <si>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</si>
  <si>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</si>
  <si>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</si>
  <si>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</si>
  <si>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</si>
  <si>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</si>
  <si>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</si>
  <si>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</si>
  <si>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</si>
  <si>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</si>
  <si>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</si>
  <si>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</si>
  <si>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</si>
  <si>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</si>
  <si>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</si>
  <si>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</si>
  <si>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</si>
  <si>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</si>
  <si>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</si>
  <si>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</si>
  <si>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</si>
  <si>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</si>
  <si>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</si>
  <si>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</si>
  <si>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</si>
  <si>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</si>
  <si>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</si>
  <si>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</si>
  <si>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</si>
  <si>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</si>
  <si>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</si>
  <si>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</si>
  <si>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</si>
  <si>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</si>
  <si>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</si>
  <si>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</si>
  <si>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</si>
  <si>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</si>
  <si>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</si>
  <si>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</si>
  <si>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</si>
  <si>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</si>
  <si>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</si>
  <si>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</si>
  <si>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</si>
  <si>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</si>
  <si>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</si>
  <si>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</si>
  <si>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</si>
  <si>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</si>
  <si>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</si>
  <si>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</si>
  <si>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</si>
  <si>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</si>
  <si>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</si>
  <si>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</si>
  <si>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</si>
  <si>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</si>
  <si>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</si>
  <si>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</si>
  <si>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</si>
  <si>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</si>
  <si>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</si>
  <si>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</si>
  <si>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</si>
  <si>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</si>
  <si>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</si>
  <si>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</si>
  <si>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</si>
  <si>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</si>
  <si>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</si>
  <si>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</si>
  <si>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</si>
  <si>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</si>
  <si>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</si>
  <si>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</si>
  <si>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</si>
  <si>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</si>
  <si>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</si>
  <si>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</si>
  <si>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</si>
  <si>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</si>
  <si>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</si>
  <si>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</si>
  <si>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</si>
  <si>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</si>
  <si>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</si>
  <si>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</si>
  <si>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</si>
  <si>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</si>
  <si>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</si>
  <si>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</si>
  <si>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</si>
  <si>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</si>
  <si>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</si>
  <si>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</si>
  <si>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</si>
  <si>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</si>
  <si>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</si>
  <si>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</si>
  <si>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</si>
  <si>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</si>
  <si>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</si>
  <si>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</si>
  <si>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</si>
  <si>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</si>
  <si>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</si>
  <si>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</si>
  <si>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</si>
  <si>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</si>
  <si>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</si>
  <si>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</si>
  <si>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</si>
  <si>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</si>
  <si>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</si>
  <si>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</si>
  <si>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</si>
  <si>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</si>
  <si>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</si>
  <si>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</si>
  <si>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</si>
  <si>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</si>
  <si>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</si>
  <si>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</si>
  <si>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</si>
  <si>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</si>
  <si>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</si>
  <si>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</si>
  <si>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</si>
  <si>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</si>
  <si>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</si>
  <si>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</si>
  <si>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</si>
  <si>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</si>
  <si>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</si>
  <si>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</si>
  <si>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</si>
  <si>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</si>
  <si>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</si>
  <si>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</si>
  <si>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</si>
  <si>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</si>
  <si>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</si>
  <si>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</si>
  <si>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</si>
  <si>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</si>
  <si>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</si>
  <si>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</si>
  <si>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</si>
  <si>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</si>
  <si>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</si>
  <si>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</si>
  <si>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</si>
  <si>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</si>
  <si>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</si>
  <si>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</si>
  <si>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</si>
  <si>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</si>
  <si>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</si>
  <si>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</si>
  <si>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</si>
  <si>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</si>
  <si>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</si>
  <si>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</si>
  <si>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</si>
  <si>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</si>
  <si>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</si>
  <si>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</si>
  <si>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</si>
  <si>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</si>
  <si>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</si>
  <si>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</si>
  <si>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</si>
  <si>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</si>
  <si>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</si>
  <si>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</si>
  <si>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</si>
  <si>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</si>
  <si>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</si>
  <si>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</si>
  <si>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</si>
  <si>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</si>
  <si>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</si>
  <si>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</si>
  <si>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</si>
  <si>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</si>
  <si>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</si>
  <si>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</si>
  <si>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</si>
  <si>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</si>
  <si>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</si>
  <si>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</si>
  <si>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</si>
  <si>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</si>
  <si>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</si>
  <si>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</si>
  <si>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</si>
  <si>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</si>
  <si>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</si>
  <si>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</si>
  <si>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</si>
  <si>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</si>
  <si>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</si>
  <si>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</si>
  <si>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</si>
  <si>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</si>
  <si>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</si>
  <si>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</si>
  <si>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</si>
  <si>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</si>
  <si>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</si>
  <si>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</si>
  <si>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</si>
  <si>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</si>
  <si>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</si>
  <si>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</si>
  <si>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</si>
  <si>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</si>
  <si>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</si>
  <si>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</si>
  <si>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</si>
  <si>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</si>
  <si>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</si>
  <si>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</si>
  <si>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</si>
  <si>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</si>
  <si>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</si>
  <si>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</si>
  <si>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</si>
  <si>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</si>
  <si>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</si>
  <si>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</si>
  <si>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</si>
  <si>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</si>
  <si>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</si>
  <si>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</si>
  <si>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</si>
  <si>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</si>
  <si>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</si>
  <si>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</si>
  <si>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</si>
  <si>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</si>
  <si>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</si>
  <si>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</si>
  <si>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</si>
  <si>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</si>
  <si>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</si>
  <si>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</si>
  <si>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</si>
  <si>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</si>
  <si>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</si>
  <si>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</si>
  <si>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</si>
  <si>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</si>
  <si>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</si>
  <si>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</si>
  <si>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</si>
  <si>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</si>
  <si>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</si>
  <si>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</si>
  <si>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</si>
  <si>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</si>
  <si>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</si>
  <si>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</si>
  <si>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</si>
  <si>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</si>
  <si>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</si>
  <si>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</si>
  <si>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</si>
  <si>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</si>
  <si>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</si>
  <si>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</si>
  <si>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</si>
  <si>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</si>
  <si>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</si>
  <si>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</si>
  <si>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</si>
  <si>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</si>
  <si>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</si>
  <si>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</si>
  <si>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</si>
  <si>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</si>
  <si>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</si>
  <si>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</si>
  <si>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</si>
  <si>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</si>
  <si>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</si>
  <si>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</si>
  <si>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</si>
  <si>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</si>
  <si>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</si>
  <si>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</si>
  <si>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</si>
  <si>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</si>
  <si>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</si>
  <si>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</si>
  <si>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</si>
  <si>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</si>
  <si>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</si>
  <si>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</si>
  <si>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</si>
  <si>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</si>
  <si>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</si>
  <si>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</si>
  <si>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</si>
  <si>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</si>
  <si>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</si>
  <si>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</si>
  <si>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</si>
  <si>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</si>
  <si>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</si>
  <si>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</si>
  <si>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</si>
  <si>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</si>
  <si>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</si>
  <si>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</si>
  <si>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</si>
  <si>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</si>
  <si>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</si>
  <si>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</si>
  <si>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</si>
  <si>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</si>
  <si>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</si>
  <si>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</si>
  <si>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</si>
  <si>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</si>
  <si>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</si>
  <si>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</si>
  <si>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</si>
  <si>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</si>
  <si>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</si>
  <si>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</si>
  <si>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</si>
  <si>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</si>
  <si>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</si>
  <si>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</si>
  <si>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</si>
  <si>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</si>
  <si>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</si>
  <si>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</si>
  <si>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</si>
  <si>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</si>
  <si>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</si>
  <si>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</si>
  <si>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</si>
  <si>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</si>
  <si>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</si>
  <si>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</si>
  <si>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</si>
  <si>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</si>
  <si>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</si>
  <si>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</si>
  <si>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</si>
  <si>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</si>
  <si>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</si>
  <si>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</si>
  <si>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</si>
  <si>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</si>
  <si>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</si>
  <si>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</si>
  <si>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</si>
  <si>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</si>
  <si>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</si>
  <si>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</si>
  <si>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</si>
  <si>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</si>
  <si>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</si>
  <si>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</si>
  <si>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</si>
  <si>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</si>
  <si>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</si>
  <si>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</si>
  <si>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</si>
  <si>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</si>
  <si>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</si>
  <si>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</si>
  <si>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</si>
  <si>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</si>
  <si>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</si>
  <si>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</si>
  <si>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</si>
  <si>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</si>
  <si>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</si>
  <si>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</si>
  <si>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</si>
  <si>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</si>
  <si>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</si>
  <si>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</si>
  <si>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</si>
  <si>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</si>
  <si>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</si>
  <si>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</si>
  <si>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</si>
  <si>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</si>
  <si>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</si>
  <si>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</si>
  <si>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</si>
  <si>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</si>
  <si>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</si>
  <si>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</si>
  <si>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</si>
  <si>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</si>
  <si>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</si>
  <si>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</si>
  <si>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</si>
  <si>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</si>
  <si>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</si>
  <si>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</si>
  <si>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</si>
  <si>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</si>
  <si>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</si>
  <si>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</si>
  <si>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</si>
  <si>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</si>
  <si>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</si>
  <si>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</si>
  <si>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</si>
  <si>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</si>
  <si>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</si>
  <si>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</si>
  <si>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</si>
  <si>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</si>
  <si>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</si>
  <si>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</si>
  <si>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</si>
  <si>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</si>
  <si>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</si>
  <si>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</si>
  <si>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</si>
  <si>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</si>
  <si>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</si>
  <si>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</si>
  <si>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</si>
  <si>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</si>
  <si>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</si>
  <si>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</si>
  <si>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</si>
  <si>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</si>
  <si>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</si>
  <si>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</si>
  <si>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</si>
  <si>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</si>
  <si>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</si>
  <si>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</si>
  <si>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</si>
  <si>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</si>
  <si>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</si>
  <si>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</si>
  <si>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</si>
  <si>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</si>
  <si>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</si>
  <si>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</si>
  <si>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</si>
  <si>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</si>
  <si>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</si>
  <si>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</si>
  <si>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</si>
  <si>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</si>
  <si>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</si>
  <si>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</si>
  <si>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</si>
  <si>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</si>
  <si>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</si>
  <si>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</si>
  <si>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</si>
  <si>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</si>
  <si>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</si>
  <si>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</si>
  <si>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</si>
  <si>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</si>
  <si>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</si>
  <si>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</si>
  <si>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</si>
  <si>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</si>
  <si>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</si>
  <si>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</si>
  <si>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</si>
  <si>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</si>
  <si>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</si>
  <si>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</si>
  <si>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</si>
  <si>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</si>
  <si>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</si>
  <si>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</si>
  <si>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</si>
  <si>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</si>
  <si>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</si>
  <si>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</si>
  <si>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</si>
  <si>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</si>
  <si>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</si>
  <si>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</si>
  <si>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</si>
  <si>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</si>
  <si>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</si>
  <si>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</si>
  <si>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</si>
  <si>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</si>
  <si>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</si>
  <si>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</si>
  <si>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</si>
  <si>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</si>
  <si>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</si>
  <si>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</si>
  <si>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</si>
  <si>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</si>
  <si>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</si>
  <si>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</si>
  <si>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</si>
  <si>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</si>
  <si>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</si>
  <si>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</si>
  <si>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</si>
  <si>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</si>
  <si>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</si>
  <si>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</si>
  <si>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</si>
  <si>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</si>
  <si>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</si>
  <si>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</si>
  <si>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</si>
  <si>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</si>
  <si>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</si>
  <si>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</si>
  <si>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</si>
  <si>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</si>
  <si>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</si>
  <si>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</si>
  <si>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</si>
  <si>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</si>
  <si>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</si>
  <si>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</si>
  <si>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</si>
  <si>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</si>
  <si>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</si>
  <si>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</si>
  <si>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</si>
  <si>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</si>
  <si>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</si>
  <si>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</si>
  <si>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</si>
  <si>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</si>
  <si>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</si>
  <si>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</si>
  <si>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</si>
  <si>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</si>
  <si>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</si>
  <si>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</si>
  <si>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</si>
  <si>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</si>
  <si>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</si>
  <si>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</si>
  <si>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</si>
  <si>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</si>
  <si>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</si>
  <si>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</si>
  <si>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</si>
  <si>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</si>
  <si>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</si>
  <si>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</si>
  <si>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</si>
  <si>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</si>
  <si>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</si>
  <si>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</si>
  <si>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</si>
  <si>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</si>
  <si>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</si>
  <si>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</si>
  <si>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</si>
  <si>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</si>
  <si>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</si>
  <si>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</si>
  <si>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</si>
  <si>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</si>
  <si>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</si>
  <si>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</si>
  <si>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</si>
  <si>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</si>
  <si>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</si>
  <si>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</si>
  <si>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</si>
  <si>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</si>
  <si>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</si>
  <si>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</si>
  <si>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</si>
  <si>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</si>
  <si>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</si>
  <si>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</si>
  <si>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</si>
  <si>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</si>
  <si>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</si>
  <si>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</si>
  <si>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</si>
  <si>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</si>
  <si>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</si>
  <si>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</si>
  <si>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</si>
  <si>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</si>
  <si>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</si>
  <si>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</si>
  <si>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</si>
  <si>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</si>
  <si>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</si>
  <si>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</si>
  <si>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</si>
  <si>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</si>
  <si>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</si>
  <si>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</si>
  <si>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</si>
  <si>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</si>
  <si>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</si>
  <si>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</si>
  <si>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</si>
  <si>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</si>
  <si>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</si>
  <si>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</si>
  <si>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</si>
  <si>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</si>
  <si>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</si>
  <si>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</si>
  <si>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</si>
  <si>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</si>
  <si>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</si>
  <si>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</si>
  <si>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</si>
  <si>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</si>
  <si>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</si>
  <si>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</si>
  <si>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</si>
  <si>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</si>
  <si>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</si>
  <si>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</si>
  <si>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</si>
  <si>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</si>
  <si>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</si>
  <si>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</si>
  <si>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</si>
  <si>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</si>
  <si>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</si>
  <si>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</si>
  <si>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</si>
  <si>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</si>
  <si>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</si>
  <si>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</si>
  <si>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</si>
  <si>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</si>
  <si>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</si>
  <si>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</si>
  <si>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</si>
  <si>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</si>
  <si>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</si>
  <si>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</si>
  <si>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</si>
  <si>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</si>
  <si>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</si>
  <si>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</si>
  <si>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</si>
  <si>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</si>
  <si>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</si>
  <si>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</si>
  <si>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</si>
  <si>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</si>
  <si>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</si>
  <si>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</si>
  <si>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</si>
  <si>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</si>
  <si>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</si>
  <si>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</si>
  <si>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</si>
  <si>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</si>
  <si>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</si>
  <si>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</si>
  <si>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</si>
  <si>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</si>
  <si>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</si>
  <si>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</si>
  <si>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</si>
  <si>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</si>
  <si>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</si>
  <si>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</si>
  <si>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</si>
  <si>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</si>
  <si>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</si>
  <si>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</si>
  <si>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</si>
  <si>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</si>
  <si>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</si>
  <si>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</si>
  <si>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</si>
  <si>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</si>
  <si>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</si>
  <si>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</si>
  <si>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</si>
  <si>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</si>
  <si>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</si>
  <si>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</si>
  <si>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</si>
  <si>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</si>
  <si>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</si>
  <si>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</si>
  <si>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</si>
  <si>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</si>
  <si>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</si>
  <si>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</si>
  <si>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</si>
  <si>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</si>
  <si>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</si>
  <si>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</si>
  <si>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</si>
  <si>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</si>
  <si>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</si>
  <si>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</si>
  <si>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</si>
  <si>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</si>
  <si>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</si>
  <si>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</si>
  <si>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</si>
  <si>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</si>
  <si>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</si>
  <si>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</si>
  <si>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</si>
  <si>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</si>
  <si>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</si>
  <si>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</si>
  <si>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</si>
  <si>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</si>
  <si>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</si>
  <si>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</si>
  <si>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</si>
  <si>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</si>
  <si>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</si>
  <si>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</si>
  <si>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</si>
  <si>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</si>
  <si>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</si>
  <si>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</si>
  <si>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</si>
  <si>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</si>
  <si>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</si>
  <si>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</si>
  <si>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</si>
  <si>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</si>
  <si>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</si>
  <si>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</si>
  <si>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</si>
  <si>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</si>
  <si>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</si>
  <si>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</si>
  <si>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</si>
  <si>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</si>
  <si>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</si>
  <si>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</si>
  <si>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</si>
  <si>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</si>
  <si>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</si>
  <si>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</si>
  <si>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</si>
  <si>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</si>
  <si>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</si>
  <si>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</si>
  <si>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</si>
  <si>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</si>
  <si>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</si>
  <si>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</si>
  <si>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</si>
  <si>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</si>
  <si>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</si>
  <si>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</si>
  <si>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</si>
  <si>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</si>
  <si>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</si>
  <si>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</si>
  <si>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</si>
  <si>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</si>
  <si>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</si>
  <si>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</si>
  <si>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</si>
  <si>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</si>
  <si>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</si>
  <si>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</si>
  <si>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</si>
  <si>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</si>
  <si>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</si>
  <si>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</si>
  <si>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</si>
  <si>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</si>
  <si>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</si>
  <si>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</si>
  <si>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</si>
  <si>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</si>
  <si>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</si>
  <si>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</si>
  <si>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</si>
  <si>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</si>
  <si>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</si>
  <si>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</si>
  <si>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</si>
  <si>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</si>
  <si>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</si>
  <si>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</si>
  <si>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</si>
  <si>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</si>
  <si>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</si>
  <si>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</si>
  <si>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</si>
  <si>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</si>
  <si>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</si>
  <si>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</si>
  <si>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</si>
  <si>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</si>
  <si>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</si>
  <si>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</si>
  <si>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</si>
  <si>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</si>
  <si>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</si>
  <si>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</si>
  <si>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</si>
  <si>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</si>
  <si>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</si>
  <si>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</si>
  <si>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</si>
  <si>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</si>
  <si>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</si>
  <si>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</si>
  <si>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</si>
  <si>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</si>
  <si>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</si>
  <si>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</si>
  <si>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</si>
  <si>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</si>
  <si>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</si>
  <si>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</si>
  <si>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</si>
  <si>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</si>
  <si>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</si>
  <si>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</si>
  <si>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</si>
  <si>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</si>
  <si>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</si>
  <si>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</si>
  <si>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</si>
  <si>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</si>
  <si>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</si>
  <si>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</si>
  <si>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</si>
  <si>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</si>
  <si>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</si>
  <si>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</si>
  <si>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</si>
  <si>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</si>
  <si>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</si>
  <si>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</si>
  <si>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</si>
  <si>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</si>
  <si>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</si>
  <si>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</si>
  <si>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</si>
  <si>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</si>
  <si>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</si>
  <si>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</si>
  <si>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</si>
  <si>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</si>
  <si>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</si>
  <si>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</si>
  <si>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</si>
  <si>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</si>
  <si>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</si>
  <si>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</si>
  <si>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</si>
  <si>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</si>
  <si>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</si>
  <si>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</si>
  <si>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</si>
  <si>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</si>
  <si>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</si>
  <si>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</si>
  <si>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</si>
  <si>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</si>
  <si>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</si>
  <si>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</si>
  <si>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</si>
  <si>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</si>
  <si>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</si>
  <si>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</si>
  <si>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</si>
  <si>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</si>
  <si>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</si>
  <si>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</si>
  <si>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</si>
  <si>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</si>
  <si>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</si>
  <si>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</si>
  <si>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</si>
  <si>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</si>
  <si>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</si>
  <si>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</si>
  <si>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</si>
  <si>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</si>
  <si>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</si>
  <si>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</si>
  <si>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</si>
  <si>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</si>
  <si>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</si>
  <si>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</si>
  <si>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</si>
  <si>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</si>
  <si>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</si>
  <si>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</si>
  <si>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</si>
  <si>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</si>
  <si>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</si>
  <si>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</si>
  <si>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</si>
  <si>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</si>
  <si>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</si>
  <si>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</si>
  <si>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</si>
  <si>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</si>
  <si>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</si>
  <si>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</si>
  <si>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</si>
  <si>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</si>
  <si>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</si>
  <si>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</si>
  <si>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</si>
  <si>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</si>
  <si>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</si>
  <si>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</si>
  <si>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</si>
  <si>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</si>
  <si>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</si>
  <si>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</si>
  <si>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</si>
  <si>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</si>
  <si>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</si>
  <si>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</si>
  <si>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</si>
  <si>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</si>
  <si>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</si>
  <si>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</si>
  <si>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</si>
  <si>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</si>
  <si>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</si>
  <si>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</si>
  <si>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</si>
  <si>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</si>
  <si>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</si>
  <si>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</si>
  <si>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</si>
  <si>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</si>
  <si>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</si>
  <si>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</si>
  <si>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</si>
  <si>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</si>
  <si>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</si>
  <si>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</si>
  <si>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</si>
  <si>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</si>
  <si>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</si>
  <si>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</si>
  <si>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</si>
  <si>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</si>
  <si>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</si>
  <si>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</si>
  <si>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</si>
  <si>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</si>
  <si>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</si>
  <si>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</si>
  <si>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</si>
  <si>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</si>
  <si>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</si>
  <si>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</si>
  <si>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</si>
  <si>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</si>
  <si>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</si>
  <si>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</si>
  <si>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</si>
  <si>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</si>
  <si>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</si>
  <si>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</si>
  <si>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</si>
  <si>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</si>
  <si>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</si>
  <si>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</si>
  <si>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</si>
  <si>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</si>
  <si>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</si>
  <si>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</si>
  <si>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</si>
  <si>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</si>
  <si>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</si>
  <si>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</si>
  <si>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</si>
  <si>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</si>
  <si>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</si>
  <si>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</si>
  <si>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</si>
  <si>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</si>
  <si>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</si>
  <si>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</si>
  <si>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</si>
  <si>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</si>
  <si>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</si>
  <si>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</si>
  <si>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</si>
  <si>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</si>
  <si>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</si>
  <si>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</si>
  <si>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</si>
  <si>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</si>
  <si>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</si>
  <si>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</si>
  <si>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</si>
  <si>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</si>
  <si>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</si>
  <si>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</si>
  <si>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</si>
  <si>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</si>
  <si>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</si>
  <si>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</si>
  <si>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</si>
  <si>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</si>
  <si>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</si>
  <si>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</si>
  <si>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</si>
  <si>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</si>
  <si>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</si>
  <si>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</si>
  <si>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</si>
  <si>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</si>
  <si>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</si>
  <si>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</si>
  <si>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</si>
  <si>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</si>
  <si>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</si>
  <si>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</si>
  <si>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</si>
  <si>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</si>
  <si>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</si>
  <si>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</si>
  <si>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</si>
  <si>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</si>
  <si>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</si>
  <si>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</si>
  <si>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</si>
  <si>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</si>
  <si>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</si>
  <si>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</si>
  <si>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</si>
  <si>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</si>
  <si>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</si>
  <si>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</si>
  <si>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</si>
  <si>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</si>
  <si>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</si>
  <si>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</si>
  <si>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</si>
  <si>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</si>
  <si>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</si>
  <si>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</si>
  <si>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</si>
  <si>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</si>
  <si>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</si>
  <si>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</si>
  <si>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</si>
  <si>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</si>
  <si>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</si>
  <si>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</si>
  <si>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</si>
  <si>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</si>
  <si>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</si>
  <si>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</si>
  <si>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</si>
  <si>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</si>
  <si>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</si>
  <si>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</si>
  <si>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</si>
  <si>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</si>
  <si>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</si>
  <si>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</si>
  <si>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</si>
  <si>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</si>
  <si>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</si>
  <si>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</si>
  <si>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</si>
  <si>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</si>
  <si>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</si>
  <si>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</si>
  <si>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</si>
  <si>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</si>
  <si>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</si>
  <si>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</si>
  <si>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</si>
  <si>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</si>
  <si>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</si>
  <si>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</si>
  <si>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</si>
  <si>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</si>
  <si>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</si>
  <si>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</si>
  <si>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</si>
  <si>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</si>
  <si>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</si>
  <si>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</si>
  <si>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</si>
  <si>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</si>
  <si>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</si>
  <si>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</si>
  <si>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</si>
  <si>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</si>
  <si>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</si>
  <si>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</si>
  <si>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</si>
  <si>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</si>
  <si>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</si>
  <si>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</si>
  <si>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</si>
  <si>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</si>
  <si>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</si>
  <si>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</si>
  <si>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</si>
  <si>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</si>
  <si>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</si>
  <si>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</si>
  <si>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</si>
  <si>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</si>
  <si>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</si>
  <si>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</si>
  <si>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</si>
  <si>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</si>
  <si>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</si>
  <si>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</si>
  <si>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</si>
  <si>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</si>
  <si>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</si>
  <si>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</si>
  <si>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</si>
  <si>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</si>
  <si>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</si>
  <si>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</si>
  <si>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</si>
  <si>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</si>
  <si>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</si>
  <si>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</si>
  <si>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</si>
  <si>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</si>
  <si>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</si>
  <si>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</si>
  <si>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</si>
  <si>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</si>
  <si>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</si>
  <si>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</si>
  <si>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</si>
  <si>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</si>
  <si>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</si>
  <si>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</si>
  <si>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</si>
  <si>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</si>
  <si>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</si>
  <si>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</si>
  <si>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</si>
  <si>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</si>
  <si>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</si>
  <si>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</si>
  <si>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</si>
  <si>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</si>
  <si>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</si>
  <si>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</si>
  <si>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</si>
  <si>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</si>
  <si>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</si>
  <si>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</si>
  <si>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</si>
  <si>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</si>
  <si>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</si>
  <si>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</si>
  <si>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</si>
  <si>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</si>
  <si>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</si>
  <si>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</si>
  <si>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</si>
  <si>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</si>
  <si>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</si>
  <si>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</si>
  <si>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</si>
  <si>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</si>
  <si>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</si>
  <si>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</si>
  <si>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</si>
  <si>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</si>
  <si>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</si>
  <si>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</si>
  <si>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</si>
  <si>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</si>
  <si>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</si>
  <si>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</si>
  <si>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</si>
  <si>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</si>
  <si>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</si>
  <si>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</si>
  <si>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</si>
  <si>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</si>
  <si>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</si>
  <si>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</si>
  <si>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</si>
  <si>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</si>
  <si>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</si>
  <si>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</si>
  <si>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</si>
  <si>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</si>
  <si>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</si>
  <si>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</si>
  <si>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</si>
  <si>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</si>
  <si>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</si>
  <si>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</si>
  <si>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</si>
  <si>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</si>
  <si>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</si>
  <si>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</si>
  <si>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</si>
  <si>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</si>
  <si>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</si>
  <si>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</si>
  <si>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</si>
  <si>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</si>
  <si>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</si>
  <si>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</si>
  <si>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</si>
  <si>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</si>
  <si>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</si>
  <si>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</si>
  <si>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</si>
  <si>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</si>
  <si>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</si>
  <si>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</si>
  <si>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</si>
  <si>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</si>
  <si>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</si>
  <si>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</si>
  <si>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</si>
  <si>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</si>
  <si>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</si>
  <si>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</si>
  <si>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</si>
  <si>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</si>
  <si>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</si>
  <si>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</si>
  <si>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</si>
  <si>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</si>
  <si>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</si>
  <si>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</si>
  <si>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</si>
  <si>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</si>
  <si>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</si>
  <si>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</si>
  <si>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</si>
  <si>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</si>
  <si>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</si>
  <si>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</si>
  <si>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</si>
  <si>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</si>
  <si>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</si>
  <si>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</si>
  <si>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</si>
  <si>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</si>
  <si>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</si>
  <si>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</si>
  <si>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</si>
  <si>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</si>
  <si>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</si>
  <si>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</si>
  <si>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</si>
  <si>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</si>
  <si>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</si>
  <si>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</si>
  <si>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</si>
  <si>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</si>
  <si>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</si>
  <si>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</si>
  <si>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</si>
  <si>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</si>
  <si>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</si>
  <si>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</si>
  <si>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</si>
  <si>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</si>
  <si>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</si>
  <si>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</si>
  <si>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</si>
  <si>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</si>
  <si>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</si>
  <si>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</si>
  <si>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</si>
  <si>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</si>
  <si>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</si>
  <si>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</si>
  <si>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</si>
  <si>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</si>
  <si>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</si>
  <si>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</si>
  <si>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</si>
  <si>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</si>
  <si>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</si>
  <si>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</si>
  <si>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</si>
  <si>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</si>
  <si>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</si>
  <si>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</si>
  <si>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</si>
  <si>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</si>
  <si>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</si>
  <si>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</si>
  <si>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</si>
  <si>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</si>
  <si>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</si>
  <si>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</si>
  <si>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</si>
  <si>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</si>
  <si>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</si>
  <si>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</si>
  <si>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</si>
  <si>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</si>
  <si>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</si>
  <si>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</si>
  <si>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</si>
  <si>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</si>
  <si>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</si>
  <si>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</si>
  <si>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</si>
  <si>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</si>
  <si>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</si>
  <si>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</si>
  <si>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</si>
  <si>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</si>
  <si>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</si>
  <si>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</si>
  <si>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</si>
  <si>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</si>
  <si>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</si>
  <si>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</si>
  <si>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</si>
  <si>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</si>
  <si>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</si>
  <si>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</si>
  <si>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</si>
  <si>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</si>
  <si>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</si>
  <si>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</si>
  <si>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</si>
  <si>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</si>
  <si>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</si>
  <si>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</si>
  <si>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</si>
  <si>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</si>
  <si>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</si>
  <si>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</si>
  <si>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</si>
  <si>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</si>
  <si>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</si>
  <si>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</si>
  <si>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</si>
  <si>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</si>
  <si>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</si>
  <si>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</si>
  <si>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</si>
  <si>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</si>
  <si>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</si>
  <si>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</si>
  <si>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</si>
  <si>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</si>
  <si>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</si>
  <si>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</si>
  <si>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</si>
  <si>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</si>
  <si>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</si>
  <si>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</si>
  <si>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</si>
  <si>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</si>
  <si>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</si>
  <si>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</si>
  <si>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</si>
  <si>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</si>
  <si>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</si>
  <si>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</si>
  <si>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</si>
  <si>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</si>
  <si>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</si>
  <si>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</si>
  <si>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</si>
  <si>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</si>
  <si>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</si>
  <si>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</si>
  <si>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</si>
  <si>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</si>
  <si>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</si>
  <si>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</si>
  <si>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</si>
  <si>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</si>
  <si>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</si>
  <si>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</si>
  <si>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</si>
  <si>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</si>
  <si>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</si>
  <si>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</si>
  <si>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</si>
  <si>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</si>
  <si>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</si>
  <si>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</si>
  <si>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</si>
  <si>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</si>
  <si>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</si>
  <si>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</si>
  <si>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</si>
  <si>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</si>
  <si>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</si>
  <si>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</si>
  <si>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</si>
  <si>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</si>
  <si>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</si>
  <si>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</si>
  <si>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</si>
  <si>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</si>
  <si>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</si>
  <si>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</si>
  <si>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</si>
  <si>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</si>
  <si>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</si>
  <si>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</si>
  <si>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</si>
  <si>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</si>
  <si>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</si>
  <si>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</si>
  <si>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</si>
  <si>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</si>
  <si>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</si>
  <si>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</si>
  <si>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</si>
  <si>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</si>
  <si>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</si>
  <si>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</si>
  <si>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</si>
  <si>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</si>
  <si>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</si>
  <si>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</si>
  <si>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</si>
  <si>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</si>
  <si>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</si>
  <si>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</si>
  <si>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</si>
  <si>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</si>
  <si>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</si>
  <si>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</si>
  <si>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</si>
  <si>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</si>
  <si>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</si>
  <si>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</si>
  <si>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</si>
  <si>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</si>
  <si>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</si>
  <si>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</si>
  <si>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</si>
  <si>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</si>
  <si>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</si>
  <si>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</si>
  <si>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</si>
  <si>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</si>
  <si>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</si>
  <si>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</si>
  <si>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</si>
  <si>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</si>
  <si>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</si>
  <si>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</si>
  <si>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</si>
  <si>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</si>
  <si>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</si>
  <si>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</si>
  <si>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</si>
  <si>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</si>
  <si>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</si>
  <si>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</si>
  <si>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</si>
  <si>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</si>
  <si>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</si>
  <si>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</si>
  <si>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</si>
  <si>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</si>
  <si>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</si>
  <si>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</si>
  <si>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</si>
  <si>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</si>
  <si>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</si>
  <si>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</si>
  <si>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</si>
  <si>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</si>
  <si>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</si>
  <si>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</si>
  <si>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</si>
  <si>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</si>
  <si>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</si>
  <si>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</si>
  <si>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</si>
  <si>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</si>
  <si>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</si>
  <si>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</si>
  <si>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</si>
  <si>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</si>
  <si>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</si>
  <si>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</si>
  <si>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</si>
  <si>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</si>
  <si>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</si>
  <si>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</si>
  <si>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</si>
  <si>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</si>
  <si>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</si>
  <si>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</si>
  <si>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</si>
  <si>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</si>
  <si>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</si>
  <si>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</si>
  <si>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</si>
  <si>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</si>
  <si>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</si>
  <si>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</si>
  <si>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</si>
  <si>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</si>
  <si>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</si>
  <si>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</si>
  <si>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</si>
  <si>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</si>
  <si>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</si>
  <si>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</si>
  <si>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</si>
  <si>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</si>
  <si>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</si>
  <si>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</si>
  <si>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</si>
  <si>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</si>
  <si>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</si>
  <si>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</si>
  <si>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</si>
  <si>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</si>
  <si>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</si>
  <si>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</si>
  <si>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</si>
  <si>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</si>
  <si>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</si>
  <si>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</si>
  <si>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</si>
  <si>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</si>
  <si>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</si>
  <si>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</si>
  <si>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</si>
  <si>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</si>
  <si>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</si>
  <si>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</si>
  <si>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</si>
  <si>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</si>
  <si>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</si>
  <si>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</si>
  <si>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</si>
  <si>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</si>
  <si>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</si>
  <si>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</si>
  <si>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</si>
  <si>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</si>
  <si>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</si>
  <si>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</si>
  <si>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</si>
  <si>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</si>
  <si>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</si>
  <si>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</si>
  <si>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</si>
  <si>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</si>
  <si>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</si>
  <si>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</si>
  <si>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</si>
  <si>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</si>
  <si>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</si>
  <si>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</si>
  <si>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</si>
  <si>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</si>
  <si>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</si>
  <si>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</si>
  <si>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</si>
  <si>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</si>
  <si>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</si>
  <si>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</si>
  <si>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</si>
  <si>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</si>
  <si>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</si>
  <si>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</si>
  <si>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</si>
  <si>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</si>
  <si>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</si>
  <si>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</si>
  <si>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</si>
  <si>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</si>
  <si>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</si>
  <si>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</si>
  <si>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</si>
  <si>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</si>
  <si>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</si>
  <si>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</si>
  <si>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</si>
  <si>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</si>
  <si>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</si>
  <si>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</si>
  <si>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</si>
  <si>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</si>
  <si>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</si>
  <si>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</si>
  <si>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</si>
  <si>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</si>
  <si>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</si>
  <si>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</si>
  <si>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</si>
  <si>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</si>
  <si>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</si>
  <si>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</si>
  <si>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</si>
  <si>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</si>
  <si>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</si>
  <si>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</si>
  <si>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</si>
  <si>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</si>
  <si>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</si>
  <si>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</si>
  <si>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</si>
  <si>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</si>
  <si>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</si>
  <si>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</si>
  <si>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</si>
  <si>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</si>
  <si>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</si>
  <si>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</si>
  <si>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</si>
  <si>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</si>
  <si>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</si>
  <si>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</si>
  <si>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</si>
  <si>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</si>
  <si>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</si>
  <si>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</si>
  <si>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</si>
  <si>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</si>
  <si>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</si>
  <si>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</si>
  <si>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</si>
  <si>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</si>
  <si>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</si>
  <si>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</si>
  <si>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</si>
  <si>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</si>
  <si>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</si>
  <si>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</si>
  <si>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</si>
  <si>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</si>
  <si>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</si>
  <si>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</si>
  <si>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</si>
  <si>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</si>
  <si>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</si>
  <si>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</si>
  <si>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</si>
  <si>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</si>
  <si>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</si>
  <si>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</si>
  <si>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</si>
  <si>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</si>
  <si>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</si>
  <si>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</si>
  <si>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</si>
  <si>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</si>
  <si>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</si>
  <si>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</si>
  <si>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</si>
  <si>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</si>
  <si>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</si>
  <si>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</si>
  <si>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</si>
  <si>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</si>
  <si>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</si>
  <si>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</si>
  <si>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</si>
  <si>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</si>
  <si>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</si>
  <si>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</si>
  <si>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</si>
  <si>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</si>
  <si>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</si>
  <si>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</si>
  <si>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</si>
  <si>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</si>
  <si>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</si>
  <si>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</si>
  <si>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</si>
  <si>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</si>
  <si>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</si>
  <si>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</si>
  <si>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</si>
  <si>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</si>
  <si>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</si>
  <si>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</si>
  <si>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</si>
  <si>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</si>
  <si>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</si>
  <si>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</si>
  <si>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</si>
  <si>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</si>
  <si>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</si>
  <si>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</si>
  <si>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</si>
  <si>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</si>
  <si>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</si>
  <si>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</si>
  <si>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</si>
  <si>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</si>
  <si>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</si>
  <si>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</si>
  <si>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</si>
  <si>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</si>
  <si>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</si>
  <si>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</si>
  <si>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</si>
  <si>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</si>
  <si>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</si>
  <si>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</si>
  <si>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</si>
  <si>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</si>
  <si>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</si>
  <si>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</si>
  <si>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</si>
  <si>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</si>
  <si>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</si>
  <si>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</si>
  <si>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</si>
  <si>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</si>
  <si>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</si>
  <si>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</si>
  <si>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</si>
  <si>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</si>
  <si>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</si>
  <si>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</si>
  <si>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</si>
  <si>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</si>
  <si>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</si>
  <si>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</si>
  <si>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</si>
  <si>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</si>
  <si>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</si>
  <si>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</si>
  <si>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</si>
  <si>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</si>
  <si>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</si>
  <si>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</si>
  <si>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</si>
  <si>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</si>
  <si>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</si>
  <si>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</si>
  <si>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</si>
  <si>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</si>
  <si>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</si>
  <si>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</si>
  <si>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</si>
  <si>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</si>
  <si>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</si>
  <si>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</si>
  <si>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</si>
  <si>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</si>
  <si>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</si>
  <si>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</si>
  <si>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</si>
  <si>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</si>
  <si>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</si>
  <si>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</si>
  <si>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</si>
  <si>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</si>
  <si>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</si>
  <si>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</si>
  <si>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</si>
  <si>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</si>
  <si>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</si>
  <si>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</si>
  <si>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</si>
  <si>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</si>
  <si>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</si>
  <si>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</si>
  <si>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</si>
  <si>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</si>
  <si>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</si>
  <si>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</si>
  <si>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</si>
  <si>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</si>
  <si>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</si>
  <si>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</si>
  <si>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</si>
  <si>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</si>
  <si>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</si>
  <si>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</si>
  <si>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</si>
  <si>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</si>
  <si>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</si>
  <si>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</si>
  <si>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</si>
  <si>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</si>
  <si>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</si>
  <si>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</si>
  <si>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</si>
  <si>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</si>
  <si>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</si>
  <si>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</si>
  <si>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</si>
  <si>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</si>
  <si>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</si>
  <si>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</si>
  <si>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</si>
  <si>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</si>
  <si>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</si>
  <si>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</si>
  <si>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</si>
  <si>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</si>
  <si>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</si>
  <si>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</si>
  <si>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</si>
  <si>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</si>
  <si>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</si>
  <si>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</si>
  <si>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</si>
  <si>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</si>
  <si>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</si>
  <si>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</si>
  <si>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</si>
  <si>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</si>
  <si>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</si>
  <si>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</si>
  <si>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</si>
  <si>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</si>
  <si>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</si>
  <si>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</si>
  <si>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</si>
  <si>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</si>
  <si>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</si>
  <si>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</si>
  <si>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</si>
  <si>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</si>
  <si>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</si>
  <si>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</si>
  <si>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</si>
  <si>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</si>
  <si>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</si>
  <si>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</si>
  <si>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</si>
  <si>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</si>
  <si>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</si>
  <si>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</si>
  <si>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</si>
  <si>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</si>
  <si>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</si>
  <si>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</si>
  <si>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</si>
  <si>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</si>
  <si>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</si>
  <si>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</si>
  <si>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</si>
  <si>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</si>
  <si>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</si>
  <si>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</si>
  <si>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</si>
  <si>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</si>
  <si>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</si>
  <si>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</si>
  <si>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</si>
  <si>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</si>
  <si>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</si>
  <si>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</si>
  <si>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</si>
  <si>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</si>
  <si>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</si>
  <si>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</si>
  <si>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</si>
  <si>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</si>
  <si>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</si>
  <si>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</si>
  <si>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</si>
  <si>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</si>
  <si>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</si>
  <si>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</si>
  <si>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</si>
  <si>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</si>
  <si>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</si>
  <si>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</si>
  <si>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</si>
  <si>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</si>
  <si>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</si>
  <si>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</si>
  <si>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</si>
  <si>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</si>
  <si>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</si>
  <si>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</si>
  <si>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</si>
  <si>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</si>
  <si>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</si>
  <si>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</si>
  <si>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</si>
  <si>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</si>
  <si>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</si>
  <si>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</si>
  <si>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</si>
  <si>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</si>
  <si>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</si>
  <si>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</si>
  <si>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</si>
  <si>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</si>
  <si>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</si>
  <si>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</si>
  <si>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</si>
  <si>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</si>
  <si>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</si>
  <si>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</si>
  <si>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</si>
  <si>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</si>
  <si>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</si>
  <si>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</si>
  <si>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</si>
  <si>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</si>
  <si>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</si>
  <si>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</si>
  <si>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</si>
  <si>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</si>
  <si>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</si>
  <si>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</si>
  <si>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</si>
  <si>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</si>
  <si>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</si>
  <si>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</si>
  <si>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</si>
  <si>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</si>
  <si>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</si>
  <si>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</si>
  <si>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</si>
  <si>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</si>
  <si>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</si>
  <si>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</si>
  <si>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</si>
  <si>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</si>
  <si>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</si>
  <si>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</si>
  <si>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</si>
  <si>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</si>
  <si>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</si>
  <si>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</si>
  <si>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</si>
  <si>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</si>
  <si>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</si>
  <si>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</si>
  <si>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</si>
  <si>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</si>
  <si>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</si>
  <si>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</si>
  <si>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</si>
  <si>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</si>
  <si>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</si>
  <si>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</si>
  <si>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</si>
  <si>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</si>
  <si>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</si>
  <si>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</si>
  <si>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</si>
  <si>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</si>
  <si>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</si>
  <si>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</si>
  <si>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</si>
  <si>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</si>
  <si>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</si>
  <si>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</si>
  <si>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</si>
  <si>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</si>
  <si>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</si>
  <si>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</si>
  <si>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</si>
  <si>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</si>
  <si>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</si>
  <si>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</si>
  <si>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</si>
  <si>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</si>
  <si>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</si>
  <si>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</si>
  <si>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</si>
  <si>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</si>
  <si>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</si>
  <si>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</si>
  <si>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</si>
  <si>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</si>
  <si>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</si>
  <si>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</si>
  <si>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</si>
  <si>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</si>
  <si>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</si>
  <si>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</si>
  <si>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</si>
  <si>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</si>
  <si>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</si>
  <si>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</si>
  <si>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</si>
  <si>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</si>
  <si>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</si>
  <si>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</si>
  <si>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</si>
  <si>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</si>
  <si>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</si>
  <si>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</si>
  <si>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</si>
  <si>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</si>
  <si>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</si>
  <si>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</si>
  <si>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</si>
  <si>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</si>
  <si>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</si>
  <si>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</si>
  <si>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</si>
  <si>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</si>
  <si>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</si>
  <si>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</si>
  <si>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</si>
  <si>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</si>
  <si>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</si>
  <si>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</si>
  <si>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</si>
  <si>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</si>
  <si>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</si>
  <si>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</si>
  <si>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</si>
  <si>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</si>
  <si>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</si>
  <si>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</si>
  <si>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</si>
  <si>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</si>
  <si>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</si>
  <si>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</si>
  <si>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</si>
  <si>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</si>
  <si>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</si>
  <si>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</si>
  <si>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</si>
  <si>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</si>
  <si>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</si>
  <si>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</si>
  <si>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</si>
  <si>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</si>
  <si>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</si>
  <si>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</si>
  <si>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</si>
  <si>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</si>
  <si>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</si>
  <si>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</si>
  <si>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</si>
  <si>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</si>
  <si>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</si>
  <si>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</si>
  <si>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</si>
  <si>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</si>
  <si>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</si>
  <si>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</si>
  <si>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</si>
  <si>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</si>
  <si>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</si>
  <si>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</si>
  <si>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</si>
  <si>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</si>
  <si>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</si>
  <si>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</si>
  <si>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</si>
  <si>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</si>
  <si>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</si>
  <si>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</si>
  <si>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</si>
  <si>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</si>
  <si>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</si>
  <si>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</si>
  <si>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</si>
  <si>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</si>
  <si>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</si>
  <si>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</si>
  <si>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</si>
  <si>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</si>
  <si>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</si>
  <si>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</si>
  <si>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</si>
  <si>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</si>
  <si>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</si>
  <si>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</si>
  <si>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</si>
  <si>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</si>
  <si>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</si>
  <si>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</si>
  <si>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</si>
  <si>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</si>
  <si>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</si>
  <si>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</si>
  <si>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</si>
  <si>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</si>
  <si>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</si>
  <si>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</si>
  <si>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</si>
  <si>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</si>
  <si>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</si>
  <si>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</si>
  <si>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</si>
  <si>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</si>
  <si>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</si>
  <si>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</si>
  <si>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</si>
  <si>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</si>
  <si>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</si>
  <si>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</si>
  <si>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</si>
  <si>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</si>
  <si>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</si>
  <si>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</si>
  <si>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</si>
  <si>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</si>
  <si>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</si>
  <si>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</si>
  <si>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</si>
  <si>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</si>
  <si>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</si>
  <si>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</si>
  <si>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</si>
  <si>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</si>
  <si>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</si>
  <si>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</si>
  <si>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</si>
  <si>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</si>
  <si>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</si>
  <si>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</si>
  <si>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</si>
  <si>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</si>
  <si>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</si>
  <si>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</si>
  <si>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</si>
  <si>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</si>
  <si>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</si>
  <si>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</si>
  <si>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</si>
  <si>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</si>
  <si>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</si>
  <si>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</si>
  <si>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</si>
  <si>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</si>
  <si>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</si>
  <si>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</si>
  <si>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</si>
  <si>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</si>
  <si>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</si>
  <si>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</si>
  <si>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</si>
  <si>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</si>
  <si>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</si>
  <si>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</si>
  <si>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</si>
  <si>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</si>
  <si>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</si>
  <si>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</si>
  <si>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</si>
  <si>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</si>
  <si>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</si>
  <si>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</si>
  <si>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</si>
  <si>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</si>
  <si>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</si>
  <si>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</si>
  <si>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</si>
  <si>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</si>
  <si>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</si>
  <si>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</si>
  <si>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</si>
  <si>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</si>
  <si>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</si>
  <si>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</si>
  <si>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</si>
  <si>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</si>
  <si>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</si>
  <si>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</si>
  <si>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</si>
  <si>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</si>
  <si>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</si>
  <si>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</si>
  <si>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</si>
  <si>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</si>
  <si>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</si>
  <si>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</si>
  <si>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</si>
  <si>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</si>
  <si>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</si>
  <si>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</si>
  <si>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</si>
  <si>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</si>
  <si>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</si>
  <si>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</si>
  <si>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</si>
  <si>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</si>
  <si>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</si>
  <si>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</si>
  <si>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</si>
  <si>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</si>
  <si>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</si>
  <si>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</si>
  <si>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</si>
  <si>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</si>
  <si>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</si>
  <si>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</si>
  <si>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</si>
  <si>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</si>
  <si>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</si>
  <si>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</si>
  <si>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</si>
  <si>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</si>
  <si>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</si>
  <si>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</si>
  <si>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</si>
  <si>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</si>
  <si>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</si>
  <si>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</si>
  <si>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</si>
  <si>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</si>
  <si>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</si>
  <si>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</si>
  <si>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</si>
  <si>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</si>
  <si>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</si>
  <si>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</si>
  <si>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</si>
  <si>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</si>
  <si>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</si>
  <si>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</si>
  <si>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</si>
  <si>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</si>
  <si>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</si>
  <si>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</si>
  <si>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</si>
  <si>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</si>
  <si>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</si>
  <si>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</si>
  <si>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</si>
  <si>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</si>
  <si>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</si>
  <si>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</si>
  <si>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</si>
  <si>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</si>
  <si>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</si>
  <si>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</si>
  <si>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</si>
  <si>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</si>
  <si>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</si>
  <si>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</si>
  <si>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</si>
  <si>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</si>
  <si>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</si>
  <si>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</si>
  <si>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</si>
  <si>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</si>
  <si>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</si>
  <si>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</si>
  <si>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</si>
  <si>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</si>
  <si>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</si>
  <si>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</si>
  <si>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</si>
  <si>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</si>
  <si>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</si>
  <si>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</si>
  <si>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</si>
  <si>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</si>
  <si>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</si>
  <si>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</si>
  <si>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</si>
  <si>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</si>
  <si>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</si>
  <si>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</si>
  <si>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</si>
  <si>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</si>
  <si>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</si>
  <si>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</si>
  <si>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</si>
  <si>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</si>
  <si>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</si>
  <si>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</si>
  <si>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</si>
  <si>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</si>
  <si>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</si>
  <si>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</si>
  <si>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</si>
  <si>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</si>
  <si>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</si>
  <si>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</si>
  <si>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</si>
  <si>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</si>
  <si>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</si>
  <si>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</si>
  <si>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</si>
  <si>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</si>
  <si>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</si>
  <si>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</si>
  <si>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</si>
  <si>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</si>
  <si>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</si>
  <si>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</si>
  <si>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</si>
  <si>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</si>
  <si>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</si>
  <si>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</si>
  <si>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</si>
  <si>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</si>
  <si>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</si>
  <si>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</si>
  <si>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</si>
  <si>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</si>
  <si>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</si>
  <si>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</si>
  <si>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</si>
  <si>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</si>
  <si>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</si>
  <si>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</si>
  <si>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</si>
  <si>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</si>
  <si>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</si>
  <si>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</si>
  <si>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</si>
  <si>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</si>
  <si>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</si>
  <si>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</si>
  <si>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</si>
  <si>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</si>
  <si>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</si>
  <si>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</si>
  <si>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</si>
  <si>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</si>
  <si>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</si>
  <si>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</si>
  <si>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</si>
  <si>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</si>
  <si>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</si>
  <si>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</si>
  <si>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</si>
  <si>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</si>
  <si>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</si>
  <si>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</si>
  <si>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</si>
  <si>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</si>
  <si>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</si>
  <si>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</si>
  <si>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</si>
  <si>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</si>
  <si>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</si>
  <si>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</si>
  <si>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</si>
  <si>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</si>
  <si>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</si>
  <si>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</si>
  <si>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</si>
  <si>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</si>
  <si>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</si>
  <si>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</si>
  <si>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</si>
  <si>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</si>
  <si>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</si>
  <si>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</si>
  <si>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</si>
  <si>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</si>
  <si>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</si>
  <si>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</si>
  <si>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</si>
  <si>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</si>
  <si>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</si>
  <si>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</si>
  <si>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</si>
  <si>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</si>
  <si>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</si>
  <si>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</si>
  <si>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</si>
  <si>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</si>
  <si>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</si>
  <si>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</si>
  <si>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</si>
  <si>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</si>
  <si>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</si>
  <si>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</si>
  <si>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</si>
  <si>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</si>
  <si>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</si>
  <si>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</si>
  <si>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</si>
  <si>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</si>
  <si>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</si>
  <si>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</si>
  <si>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</si>
  <si>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</si>
  <si>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</si>
  <si>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</si>
  <si>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</si>
  <si>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</si>
  <si>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</si>
  <si>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</si>
  <si>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</si>
  <si>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</si>
  <si>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</si>
  <si>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</si>
  <si>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</si>
  <si>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</si>
  <si>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</si>
  <si>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</si>
  <si>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</si>
  <si>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</si>
  <si>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</si>
  <si>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</si>
  <si>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</si>
  <si>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</si>
  <si>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</si>
  <si>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</si>
  <si>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</si>
  <si>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</si>
  <si>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</si>
  <si>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</si>
  <si>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</si>
  <si>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</si>
  <si>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</si>
  <si>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</si>
  <si>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</si>
  <si>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</si>
  <si>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</si>
  <si>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</si>
  <si>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</si>
  <si>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</si>
  <si>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</si>
  <si>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</si>
  <si>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</si>
  <si>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</si>
  <si>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</si>
  <si>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</si>
  <si>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</si>
  <si>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</si>
  <si>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</si>
  <si>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</si>
  <si>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</si>
  <si>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</si>
  <si>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</si>
  <si>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</si>
  <si>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</si>
  <si>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</si>
  <si>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</si>
  <si>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</si>
  <si>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</si>
  <si>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</si>
  <si>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</si>
  <si>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</si>
  <si>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</si>
  <si>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</si>
  <si>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</si>
  <si>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</si>
  <si>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</si>
  <si>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</si>
  <si>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</si>
  <si>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</si>
  <si>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</si>
  <si>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</si>
  <si>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</si>
  <si>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</si>
  <si>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</si>
  <si>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</si>
  <si>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</si>
  <si>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</si>
  <si>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</si>
  <si>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</si>
  <si>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</si>
  <si>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</si>
  <si>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</si>
  <si>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</si>
  <si>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</si>
  <si>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</si>
  <si>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</si>
  <si>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</si>
  <si>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</si>
  <si>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</si>
  <si>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</si>
  <si>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</si>
  <si>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</si>
  <si>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</si>
  <si>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</si>
  <si>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</si>
  <si>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</si>
  <si>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</si>
  <si>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</si>
  <si>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</si>
  <si>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</si>
  <si>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</si>
  <si>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</si>
  <si>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</si>
  <si>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</si>
  <si>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</si>
  <si>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</si>
  <si>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</si>
  <si>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</si>
  <si>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</si>
  <si>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</si>
  <si>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</si>
  <si>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</si>
  <si>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</si>
  <si>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</si>
  <si>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</si>
  <si>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</si>
  <si>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</si>
  <si>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</si>
  <si>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</si>
  <si>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</si>
  <si>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</si>
  <si>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</si>
  <si>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</si>
  <si>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</si>
  <si>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</si>
  <si>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</si>
  <si>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</si>
  <si>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</si>
  <si>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</si>
  <si>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</si>
  <si>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</si>
  <si>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</si>
  <si>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</si>
  <si>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</si>
  <si>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</si>
  <si>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</si>
  <si>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</si>
  <si>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</si>
  <si>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</si>
  <si>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</si>
  <si>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</si>
  <si>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</si>
  <si>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</si>
  <si>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</si>
  <si>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</si>
  <si>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</si>
  <si>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</si>
  <si>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</si>
  <si>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</si>
  <si>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</si>
  <si>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</si>
  <si>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</si>
  <si>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</si>
  <si>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</si>
  <si>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</si>
  <si>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</si>
  <si>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</si>
  <si>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</si>
  <si>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</si>
  <si>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</si>
  <si>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</si>
  <si>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</si>
  <si>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</si>
  <si>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</si>
  <si>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</si>
  <si>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</si>
  <si>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</si>
  <si>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</si>
  <si>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</si>
  <si>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</si>
  <si>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</si>
  <si>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</si>
  <si>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</si>
  <si>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</si>
  <si>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</si>
  <si>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</si>
  <si>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</si>
  <si>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</si>
  <si>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</si>
  <si>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</si>
  <si>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</si>
  <si>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</si>
  <si>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</si>
  <si>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</si>
  <si>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</si>
  <si>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</si>
  <si>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</si>
  <si>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</si>
  <si>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</si>
  <si>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</si>
  <si>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</si>
  <si>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</si>
  <si>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</si>
  <si>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</si>
  <si>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</si>
  <si>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</si>
  <si>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</si>
  <si>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</si>
  <si>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</si>
  <si>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</si>
  <si>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</si>
  <si>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</si>
  <si>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</si>
  <si>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</si>
  <si>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</si>
  <si>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</si>
  <si>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</si>
  <si>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</si>
  <si>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</si>
  <si>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</si>
  <si>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</si>
  <si>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</si>
  <si>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</si>
  <si>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</si>
  <si>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</si>
  <si>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</si>
  <si>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</si>
  <si>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</si>
  <si>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</si>
  <si>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</si>
  <si>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</si>
  <si>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</si>
  <si>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</si>
  <si>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</si>
  <si>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</si>
  <si>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</si>
  <si>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</si>
  <si>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</si>
  <si>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</si>
  <si>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</si>
  <si>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</si>
  <si>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</si>
  <si>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</si>
  <si>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</si>
  <si>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</si>
  <si>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</si>
  <si>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</si>
  <si>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</si>
  <si>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</si>
  <si>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</si>
  <si>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</si>
  <si>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</si>
  <si>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</si>
  <si>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</si>
  <si>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</si>
  <si>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</si>
  <si>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</si>
  <si>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</si>
  <si>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</si>
  <si>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</si>
  <si>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</si>
  <si>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</si>
  <si>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</si>
  <si>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</si>
  <si>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</si>
  <si>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</si>
  <si>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</si>
  <si>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</si>
  <si>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</si>
  <si>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</si>
  <si>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</si>
  <si>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</si>
  <si>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</si>
  <si>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</si>
  <si>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</si>
  <si>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</si>
  <si>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</si>
  <si>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</si>
  <si>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</si>
  <si>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</si>
  <si>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</si>
  <si>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</si>
  <si>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</si>
  <si>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</si>
  <si>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</si>
  <si>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</si>
  <si>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</si>
  <si>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</si>
  <si>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</si>
  <si>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</si>
  <si>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</si>
  <si>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</si>
  <si>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</si>
  <si>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</si>
  <si>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</si>
  <si>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</si>
  <si>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</si>
  <si>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</si>
  <si>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</si>
  <si>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</si>
  <si>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</si>
  <si>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</si>
  <si>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</si>
  <si>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</si>
  <si>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</si>
  <si>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</si>
  <si>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</si>
  <si>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</si>
  <si>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</si>
  <si>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</si>
  <si>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</si>
  <si>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</si>
  <si>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</si>
  <si>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</si>
  <si>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</si>
  <si>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</si>
  <si>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</si>
  <si>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</si>
  <si>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</si>
  <si>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</si>
  <si>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</si>
  <si>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</si>
  <si>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</si>
  <si>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</si>
  <si>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</si>
  <si>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</si>
  <si>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</si>
  <si>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</si>
  <si>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</si>
  <si>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</si>
  <si>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</si>
  <si>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</si>
  <si>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</si>
  <si>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</si>
  <si>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</si>
  <si>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</si>
  <si>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</si>
  <si>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</si>
  <si>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</si>
  <si>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</si>
  <si>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</si>
  <si>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</si>
  <si>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</si>
  <si>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</si>
  <si>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</si>
  <si>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</si>
  <si>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</si>
  <si>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</si>
  <si>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</si>
  <si>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</si>
  <si>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</si>
  <si>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</si>
  <si>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</si>
  <si>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</si>
  <si>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</si>
  <si>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</si>
  <si>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</si>
  <si>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</si>
  <si>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</si>
  <si>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</si>
  <si>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</si>
  <si>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</si>
  <si>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</si>
  <si>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</si>
  <si>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</si>
  <si>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</si>
  <si>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</si>
  <si>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</si>
  <si>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</si>
  <si>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</si>
  <si>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</si>
  <si>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</si>
  <si>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</si>
  <si>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</si>
  <si>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</si>
  <si>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</si>
  <si>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</si>
  <si>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</si>
  <si>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</si>
  <si>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</si>
  <si>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</si>
  <si>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</si>
  <si>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</si>
  <si>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</si>
  <si>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</si>
  <si>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</si>
  <si>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</si>
  <si>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</si>
  <si>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</si>
  <si>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</si>
  <si>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</si>
  <si>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</si>
  <si>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</si>
  <si>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</si>
  <si>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</si>
  <si>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</si>
  <si>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</si>
  <si>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</si>
  <si>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</si>
  <si>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</si>
  <si>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</si>
  <si>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</si>
  <si>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</si>
  <si>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</si>
  <si>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</si>
  <si>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</si>
  <si>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</si>
  <si>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</si>
  <si>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</si>
  <si>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</si>
  <si>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</si>
  <si>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</si>
  <si>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</si>
  <si>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</si>
  <si>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</si>
  <si>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</si>
  <si>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</si>
  <si>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</si>
  <si>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</si>
  <si>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</si>
  <si>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</si>
  <si>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</si>
  <si>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</si>
  <si>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</si>
  <si>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</si>
  <si>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</si>
  <si>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</si>
  <si>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</si>
  <si>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</si>
  <si>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</si>
  <si>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</si>
  <si>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</si>
  <si>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</si>
  <si>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</si>
  <si>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</si>
  <si>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</si>
  <si>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</si>
  <si>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</si>
  <si>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</si>
  <si>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</si>
  <si>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</si>
  <si>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</si>
  <si>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</si>
  <si>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</si>
  <si>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</si>
  <si>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</si>
  <si>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</si>
  <si>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</si>
  <si>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</si>
  <si>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</si>
  <si>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</si>
  <si>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</si>
  <si>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</si>
  <si>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</si>
  <si>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</si>
  <si>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</si>
  <si>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</si>
  <si>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</si>
  <si>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</si>
  <si>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</si>
  <si>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</si>
  <si>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</si>
  <si>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</si>
  <si>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</si>
  <si>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</si>
  <si>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</si>
  <si>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</si>
  <si>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</si>
  <si>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</si>
  <si>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</si>
  <si>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</si>
  <si>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</si>
  <si>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</si>
  <si>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</si>
  <si>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</si>
  <si>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</si>
  <si>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</si>
  <si>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</si>
  <si>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</si>
  <si>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</si>
  <si>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</si>
  <si>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</si>
  <si>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</si>
  <si>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</si>
  <si>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</si>
  <si>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</si>
  <si>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</si>
  <si>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</si>
  <si>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</si>
  <si>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</si>
  <si>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</si>
  <si>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</si>
  <si>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</si>
  <si>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</si>
  <si>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</si>
  <si>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</si>
  <si>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</si>
  <si>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</si>
  <si>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</si>
  <si>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</si>
  <si>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</si>
  <si>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</si>
  <si>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</si>
  <si>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</si>
  <si>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</si>
  <si>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</si>
  <si>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</si>
  <si>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</si>
  <si>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</si>
  <si>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</si>
  <si>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</si>
  <si>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</si>
  <si>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</si>
  <si>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</si>
  <si>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</si>
  <si>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</si>
  <si>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</si>
  <si>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</si>
  <si>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</si>
  <si>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</si>
  <si>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</si>
  <si>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</si>
  <si>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</si>
  <si>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</si>
  <si>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</si>
  <si>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</si>
  <si>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</si>
  <si>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</si>
  <si>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</si>
  <si>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</si>
  <si>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</si>
  <si>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</si>
  <si>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</si>
  <si>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</si>
  <si>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</si>
  <si>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</si>
  <si>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</si>
  <si>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</si>
  <si>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</si>
  <si>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</si>
  <si>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</si>
  <si>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</si>
  <si>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</si>
  <si>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</si>
  <si>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</si>
  <si>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</si>
  <si>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</si>
  <si>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</si>
  <si>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</si>
  <si>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</si>
  <si>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</si>
  <si>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</si>
  <si>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</si>
  <si>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</si>
  <si>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</si>
  <si>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</si>
  <si>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</si>
  <si>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</si>
  <si>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</si>
  <si>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</si>
  <si>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</si>
  <si>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</si>
  <si>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</si>
  <si>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</si>
  <si>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</si>
  <si>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</si>
  <si>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</si>
  <si>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</si>
  <si>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</si>
  <si>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</si>
  <si>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</si>
  <si>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</si>
  <si>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</si>
  <si>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</si>
  <si>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</si>
  <si>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</si>
  <si>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</si>
  <si>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</si>
  <si>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</si>
  <si>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</si>
  <si>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</si>
  <si>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</si>
  <si>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</si>
  <si>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</si>
  <si>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</si>
  <si>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</si>
  <si>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</si>
  <si>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</si>
  <si>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</si>
  <si>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</si>
  <si>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</si>
  <si>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</si>
  <si>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</si>
  <si>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</si>
  <si>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</si>
  <si>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</si>
  <si>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</si>
  <si>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</si>
  <si>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</si>
  <si>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</si>
  <si>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</si>
  <si>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</si>
  <si>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</si>
  <si>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</si>
  <si>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</si>
  <si>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</si>
  <si>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</si>
  <si>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</si>
  <si>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</si>
  <si>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</si>
  <si>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</si>
  <si>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</si>
  <si>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</si>
  <si>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</si>
  <si>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</si>
  <si>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</si>
  <si>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</si>
  <si>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</si>
  <si>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</si>
  <si>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</si>
  <si>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</si>
  <si>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</si>
  <si>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</si>
  <si>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</si>
  <si>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</si>
  <si>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</si>
  <si>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</si>
  <si>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</si>
  <si>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</si>
  <si>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</si>
  <si>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</si>
  <si>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</si>
  <si>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</si>
  <si>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</si>
  <si>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</si>
  <si>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</si>
  <si>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</si>
  <si>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</si>
  <si>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</si>
  <si>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</si>
  <si>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</si>
  <si>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</si>
  <si>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</si>
  <si>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</si>
  <si>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</si>
  <si>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</si>
  <si>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</si>
  <si>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</si>
  <si>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</si>
  <si>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</si>
  <si>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</si>
  <si>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</si>
  <si>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</si>
  <si>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</si>
  <si>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</si>
  <si>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</si>
  <si>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</si>
  <si>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</si>
  <si>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</si>
  <si>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</si>
  <si>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</si>
  <si>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</si>
  <si>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</si>
  <si>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</si>
  <si>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</si>
  <si>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</si>
  <si>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</si>
  <si>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</si>
  <si>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</si>
  <si>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</si>
  <si>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</si>
  <si>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</si>
  <si>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</si>
  <si>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</si>
  <si>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</si>
  <si>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</si>
  <si>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</si>
  <si>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</si>
  <si>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</si>
  <si>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</si>
  <si>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</si>
  <si>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</si>
  <si>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</si>
  <si>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</si>
  <si>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</si>
  <si>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</si>
  <si>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</si>
  <si>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</si>
  <si>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</si>
  <si>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</si>
  <si>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</si>
  <si>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</si>
  <si>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</si>
  <si>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</si>
  <si>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</si>
  <si>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</si>
  <si>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</si>
  <si>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</si>
  <si>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</si>
  <si>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</si>
  <si>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</si>
  <si>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</si>
  <si>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</si>
  <si>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</si>
  <si>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</si>
  <si>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</si>
  <si>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</si>
  <si>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</si>
  <si>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</si>
  <si>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</si>
  <si>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</si>
  <si>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</si>
  <si>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</si>
  <si>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</si>
  <si>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</si>
  <si>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</si>
  <si>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</si>
  <si>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</si>
  <si>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</si>
  <si>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</si>
  <si>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</si>
  <si>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</si>
  <si>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</si>
  <si>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</si>
  <si>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</si>
  <si>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</si>
  <si>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</si>
  <si>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</si>
  <si>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</si>
  <si>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</si>
  <si>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</si>
  <si>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</si>
  <si>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</si>
  <si>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</si>
  <si>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</si>
  <si>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</si>
  <si>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</si>
  <si>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</si>
  <si>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</si>
  <si>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</si>
  <si>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</si>
  <si>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</si>
  <si>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</si>
  <si>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</si>
  <si>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</si>
  <si>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</si>
  <si>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</si>
  <si>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</si>
  <si>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</si>
  <si>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</si>
  <si>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</si>
  <si>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</si>
  <si>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</si>
  <si>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</si>
  <si>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</si>
  <si>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</si>
  <si>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</si>
  <si>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</si>
  <si>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</si>
  <si>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</si>
  <si>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</si>
  <si>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</si>
  <si>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</si>
  <si>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</si>
  <si>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</si>
  <si>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</si>
  <si>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</si>
  <si>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</si>
  <si>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</si>
  <si>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</si>
  <si>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</si>
  <si>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</si>
  <si>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</si>
  <si>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</si>
  <si>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</si>
  <si>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</si>
  <si>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</si>
  <si>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</si>
  <si>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</si>
  <si>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</si>
  <si>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</si>
  <si>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</si>
  <si>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</si>
  <si>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</si>
  <si>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</si>
  <si>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</si>
  <si>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</si>
  <si>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</si>
  <si>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</si>
  <si>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</si>
  <si>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</si>
  <si>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</si>
  <si>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</si>
  <si>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</si>
  <si>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</si>
  <si>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</si>
  <si>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</si>
  <si>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</si>
  <si>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</si>
  <si>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</si>
  <si>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</si>
  <si>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</si>
  <si>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</si>
  <si>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</si>
  <si>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</si>
  <si>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</si>
  <si>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</si>
  <si>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</si>
  <si>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</si>
  <si>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</si>
  <si>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</si>
  <si>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</si>
  <si>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</si>
  <si>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</si>
  <si>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</si>
  <si>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</si>
  <si>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</si>
  <si>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</si>
  <si>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</si>
  <si>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</si>
  <si>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</si>
  <si>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</si>
  <si>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</si>
  <si>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</si>
  <si>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</si>
  <si>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</si>
  <si>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</si>
  <si>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</si>
  <si>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</si>
  <si>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</si>
  <si>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</si>
  <si>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</si>
  <si>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</si>
  <si>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</si>
  <si>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</si>
  <si>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</si>
  <si>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</si>
  <si>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</si>
  <si>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</si>
  <si>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</si>
  <si>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</si>
  <si>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</si>
  <si>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</si>
  <si>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</si>
  <si>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</si>
  <si>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</si>
  <si>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</si>
  <si>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</si>
  <si>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</si>
  <si>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</si>
  <si>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</si>
  <si>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</si>
  <si>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</si>
  <si>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</si>
  <si>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</si>
  <si>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</si>
  <si>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</si>
  <si>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</si>
  <si>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</si>
  <si>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</si>
  <si>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</si>
  <si>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</si>
  <si>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</si>
  <si>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</si>
  <si>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</si>
  <si>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</si>
  <si>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</si>
  <si>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</si>
  <si>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</si>
  <si>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</si>
  <si>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</si>
  <si>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</si>
  <si>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</si>
  <si>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</si>
  <si>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</si>
  <si>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</si>
  <si>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</si>
  <si>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</si>
  <si>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</si>
  <si>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</si>
  <si>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</si>
  <si>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</si>
  <si>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</si>
  <si>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</si>
  <si>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</si>
  <si>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</si>
  <si>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</si>
  <si>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</si>
  <si>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</si>
  <si>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</si>
  <si>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</si>
  <si>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</si>
  <si>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</si>
  <si>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</si>
  <si>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</si>
  <si>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</si>
  <si>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</si>
  <si>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</si>
  <si>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</si>
  <si>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</si>
  <si>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</si>
  <si>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</si>
  <si>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</si>
  <si>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</si>
  <si>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</si>
  <si>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</si>
  <si>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</si>
  <si>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</si>
  <si>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</si>
  <si>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</si>
  <si>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</si>
  <si>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</si>
  <si>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</si>
  <si>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</si>
  <si>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</si>
  <si>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</si>
  <si>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</si>
  <si>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</si>
  <si>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</si>
  <si>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</si>
  <si>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</si>
  <si>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</si>
  <si>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</si>
  <si>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</si>
  <si>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</si>
  <si>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</si>
  <si>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</si>
  <si>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</si>
  <si>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</si>
  <si>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</si>
  <si>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</si>
  <si>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</si>
  <si>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</si>
  <si>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</si>
  <si>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</si>
  <si>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</si>
  <si>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</si>
  <si>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</si>
  <si>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</si>
  <si>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</si>
  <si>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</si>
  <si>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</si>
  <si>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</si>
  <si>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</si>
  <si>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</si>
  <si>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</si>
  <si>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</si>
  <si>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</si>
  <si>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</si>
  <si>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</si>
  <si>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</si>
  <si>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</si>
  <si>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</si>
  <si>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</si>
  <si>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</si>
  <si>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</si>
  <si>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</si>
  <si>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</si>
  <si>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</si>
  <si>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</si>
  <si>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</si>
  <si>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</si>
  <si>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</si>
  <si>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</si>
  <si>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</si>
  <si>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</si>
  <si>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</si>
  <si>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</si>
  <si>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</si>
  <si>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</si>
  <si>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</si>
  <si>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</si>
  <si>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</si>
  <si>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</si>
  <si>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</si>
  <si>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</si>
  <si>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</si>
  <si>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</si>
  <si>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</si>
  <si>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</si>
  <si>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</si>
  <si>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</si>
  <si>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</si>
  <si>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</si>
  <si>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</si>
  <si>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</si>
  <si>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</si>
  <si>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</si>
  <si>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</si>
  <si>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</si>
  <si>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</si>
  <si>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</si>
  <si>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</si>
  <si>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</si>
  <si>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</si>
  <si>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</si>
  <si>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</si>
  <si>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</si>
  <si>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</si>
  <si>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</si>
  <si>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</si>
  <si>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</si>
  <si>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</si>
  <si>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</si>
  <si>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</si>
  <si>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</si>
  <si>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</si>
  <si>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</si>
  <si>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</si>
  <si>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</si>
  <si>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</si>
  <si>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</si>
  <si>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</si>
  <si>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</si>
  <si>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</si>
  <si>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</si>
  <si>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</si>
  <si>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</si>
  <si>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</si>
  <si>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</si>
  <si>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</si>
  <si>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</si>
  <si>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</si>
  <si>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</si>
  <si>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</si>
  <si>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</si>
  <si>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</si>
  <si>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</si>
  <si>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</si>
  <si>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</si>
  <si>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</si>
  <si>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</si>
  <si>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</si>
  <si>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</si>
  <si>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</si>
  <si>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</si>
  <si>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</si>
  <si>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</si>
  <si>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</si>
  <si>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</si>
  <si>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</si>
  <si>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</si>
  <si>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</si>
  <si>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</si>
  <si>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</si>
  <si>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</si>
  <si>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</si>
  <si>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</si>
  <si>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</si>
  <si>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</si>
  <si>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</si>
  <si>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</si>
  <si>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</si>
  <si>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</si>
  <si>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</si>
  <si>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</si>
  <si>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</si>
  <si>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</si>
  <si>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</si>
  <si>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</si>
  <si>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</si>
  <si>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</si>
  <si>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</si>
  <si>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</si>
  <si>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</si>
  <si>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</si>
  <si>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</si>
  <si>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</si>
  <si>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</si>
  <si>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</si>
  <si>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</si>
  <si>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</si>
  <si>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</si>
  <si>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</si>
  <si>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</si>
  <si>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</si>
  <si>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</si>
  <si>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</si>
  <si>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</si>
  <si>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</si>
  <si>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</si>
  <si>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</si>
  <si>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</si>
  <si>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</si>
  <si>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</si>
  <si>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</si>
  <si>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</si>
  <si>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</si>
  <si>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</si>
  <si>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</si>
  <si>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</si>
  <si>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</si>
  <si>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</si>
  <si>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</si>
  <si>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</si>
  <si>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</si>
  <si>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</si>
  <si>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</si>
  <si>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</si>
  <si>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</si>
  <si>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</si>
  <si>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</si>
  <si>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</si>
  <si>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</si>
  <si>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</si>
  <si>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</si>
  <si>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</si>
  <si>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</si>
  <si>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</si>
  <si>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</si>
  <si>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</si>
  <si>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</si>
  <si>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</si>
  <si>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</si>
  <si>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</si>
  <si>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</si>
  <si>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</si>
  <si>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</si>
  <si>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</si>
  <si>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</si>
  <si>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</si>
  <si>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</si>
  <si>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</si>
  <si>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</si>
  <si>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</si>
  <si>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</si>
  <si>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</si>
  <si>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</si>
  <si>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</si>
  <si>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</si>
  <si>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</si>
  <si>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</si>
  <si>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</si>
  <si>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</si>
  <si>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</si>
  <si>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</si>
  <si>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</si>
  <si>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</si>
  <si>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</si>
  <si>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</si>
  <si>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</si>
  <si>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</si>
  <si>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</si>
  <si>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</si>
  <si>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</si>
  <si>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</si>
  <si>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</si>
  <si>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</si>
  <si>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</si>
  <si>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</si>
  <si>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</si>
  <si>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</si>
  <si>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</si>
  <si>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</si>
  <si>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</si>
  <si>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</si>
  <si>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</si>
  <si>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</si>
  <si>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</si>
  <si>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</si>
  <si>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</si>
  <si>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</si>
  <si>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</si>
  <si>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</si>
  <si>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</si>
  <si>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</si>
  <si>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</si>
  <si>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</si>
  <si>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</si>
  <si>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</si>
  <si>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</si>
  <si>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</si>
  <si>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</si>
  <si>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</si>
  <si>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</si>
  <si>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</si>
  <si>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</si>
  <si>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</si>
  <si>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</si>
  <si>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</si>
  <si>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</si>
  <si>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</si>
  <si>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</si>
  <si>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</si>
  <si>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</si>
  <si>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</si>
  <si>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</si>
  <si>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</si>
  <si>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</si>
  <si>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</si>
  <si>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</si>
  <si>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</si>
  <si>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</si>
  <si>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</si>
  <si>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</si>
  <si>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</si>
  <si>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</si>
  <si>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</si>
  <si>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</si>
  <si>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</si>
  <si>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</si>
  <si>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</si>
  <si>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</si>
  <si>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</si>
  <si>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</si>
  <si>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</si>
  <si>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</si>
  <si>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</si>
  <si>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</si>
  <si>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</si>
  <si>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</si>
  <si>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</si>
  <si>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</si>
  <si>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</si>
  <si>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</si>
  <si>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</si>
  <si>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</si>
  <si>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</si>
  <si>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</si>
  <si>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</si>
  <si>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</si>
  <si>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</si>
  <si>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</si>
  <si>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</si>
  <si>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</si>
  <si>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</si>
  <si>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</si>
  <si>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</si>
  <si>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</si>
  <si>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</si>
  <si>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</si>
  <si>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</si>
  <si>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</si>
  <si>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</si>
  <si>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</si>
  <si>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</si>
  <si>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</si>
  <si>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</si>
  <si>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</si>
  <si>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</si>
  <si>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</si>
  <si>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</si>
  <si>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</si>
  <si>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</si>
  <si>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</si>
  <si>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</si>
  <si>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</si>
  <si>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</si>
  <si>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</si>
  <si>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</si>
  <si>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</si>
  <si>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</si>
  <si>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</si>
  <si>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</si>
  <si>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</si>
  <si>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</si>
  <si>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</si>
  <si>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</si>
  <si>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</si>
  <si>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</si>
  <si>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</si>
  <si>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</si>
  <si>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</si>
  <si>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</si>
  <si>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</si>
  <si>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</si>
  <si>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</si>
  <si>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</si>
  <si>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</si>
  <si>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</si>
  <si>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</si>
  <si>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</si>
  <si>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</si>
  <si>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</si>
  <si>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</si>
  <si>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</si>
  <si>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</si>
  <si>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</si>
  <si>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</si>
  <si>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</si>
  <si>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</si>
  <si>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</si>
  <si>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</si>
  <si>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</si>
  <si>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</si>
  <si>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</si>
  <si>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</si>
  <si>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</si>
  <si>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</si>
  <si>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</si>
  <si>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</si>
  <si>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</si>
  <si>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</si>
  <si>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</si>
  <si>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</si>
  <si>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</si>
  <si>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</si>
  <si>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</si>
  <si>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</si>
  <si>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</si>
  <si>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</si>
  <si>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</si>
  <si>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</si>
  <si>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</si>
  <si>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</si>
  <si>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</si>
  <si>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</si>
  <si>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</si>
  <si>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</si>
  <si>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</si>
  <si>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</si>
  <si>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</si>
  <si>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</si>
  <si>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</si>
  <si>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</si>
  <si>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</si>
  <si>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</si>
  <si>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</si>
  <si>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</si>
  <si>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</si>
  <si>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</si>
  <si>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</si>
  <si>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</si>
  <si>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</si>
  <si>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</si>
  <si>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</si>
  <si>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</si>
  <si>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</si>
  <si>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</si>
  <si>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</si>
  <si>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</si>
  <si>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</si>
  <si>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</si>
  <si>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</si>
  <si>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</si>
  <si>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</si>
  <si>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</si>
  <si>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</si>
  <si>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</si>
  <si>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</si>
  <si>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</si>
  <si>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</si>
  <si>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</si>
  <si>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</si>
  <si>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</si>
  <si>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</si>
  <si>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</si>
  <si>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</si>
  <si>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</si>
  <si>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</si>
  <si>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</si>
  <si>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</si>
  <si>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</si>
  <si>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</si>
  <si>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</si>
  <si>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</si>
  <si>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</si>
  <si>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</si>
  <si>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</si>
  <si>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</si>
  <si>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</si>
  <si>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</si>
  <si>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</si>
  <si>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</si>
  <si>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</si>
  <si>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</si>
  <si>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</si>
  <si>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</si>
  <si>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</si>
  <si>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</si>
  <si>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</si>
  <si>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</si>
  <si>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</si>
  <si>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</si>
  <si>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</si>
  <si>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</si>
  <si>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</si>
  <si>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</si>
  <si>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</si>
  <si>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</si>
  <si>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</si>
  <si>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</si>
  <si>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</si>
  <si>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</si>
  <si>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</si>
  <si>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</si>
  <si>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</si>
  <si>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</si>
  <si>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</si>
  <si>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</si>
  <si>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</si>
  <si>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</si>
  <si>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</si>
  <si>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</si>
  <si>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</si>
  <si>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</si>
  <si>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</si>
  <si>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</si>
  <si>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</si>
  <si>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</si>
  <si>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</si>
  <si>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</si>
  <si>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</si>
  <si>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</si>
  <si>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</si>
  <si>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</si>
  <si>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</si>
  <si>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</si>
  <si>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</si>
  <si>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</si>
  <si>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</si>
  <si>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</si>
  <si>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</si>
  <si>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</si>
  <si>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</si>
  <si>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</si>
  <si>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</si>
  <si>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</si>
  <si>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</si>
  <si>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</si>
  <si>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</si>
  <si>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</si>
  <si>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</si>
  <si>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</si>
  <si>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</si>
  <si>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</si>
  <si>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</si>
  <si>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</si>
  <si>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</si>
  <si>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</si>
  <si>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</si>
  <si>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</si>
  <si>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</si>
  <si>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</si>
  <si>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</si>
  <si>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</si>
  <si>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</si>
  <si>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</si>
  <si>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</si>
  <si>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</si>
  <si>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</si>
  <si>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</si>
  <si>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</si>
  <si>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</si>
  <si>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</si>
  <si>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</si>
  <si>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</si>
  <si>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</si>
  <si>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</si>
  <si>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</si>
  <si>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</si>
  <si>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</si>
  <si>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</si>
  <si>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</si>
  <si>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</si>
  <si>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</si>
  <si>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</si>
  <si>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</si>
  <si>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</si>
  <si>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</si>
  <si>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</si>
  <si>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</si>
  <si>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</si>
  <si>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</si>
  <si>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</si>
  <si>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</si>
  <si>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</si>
  <si>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</si>
  <si>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</si>
  <si>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</si>
  <si>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</si>
  <si>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</si>
  <si>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</si>
  <si>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</si>
  <si>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</si>
  <si>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</si>
  <si>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</si>
  <si>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</si>
  <si>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</si>
  <si>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</si>
  <si>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</si>
  <si>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</si>
  <si>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</si>
  <si>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</si>
  <si>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</si>
  <si>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</si>
  <si>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</si>
  <si>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</si>
  <si>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</si>
  <si>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</si>
  <si>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</si>
  <si>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</si>
  <si>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</si>
  <si>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</si>
  <si>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</si>
  <si>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</si>
  <si>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</si>
  <si>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</si>
  <si>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</si>
  <si>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</si>
  <si>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</si>
  <si>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</si>
  <si>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</si>
  <si>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</si>
  <si>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</si>
  <si>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</si>
  <si>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</si>
  <si>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</si>
  <si>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</si>
  <si>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</si>
  <si>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</si>
  <si>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</si>
  <si>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</si>
  <si>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</si>
  <si>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</si>
  <si>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</si>
  <si>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</si>
  <si>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</si>
  <si>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</si>
  <si>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</si>
  <si>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</si>
  <si>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</si>
  <si>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</si>
  <si>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</si>
  <si>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</si>
  <si>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</si>
  <si>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</si>
  <si>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</si>
  <si>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</si>
  <si>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</si>
  <si>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</si>
  <si>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</si>
  <si>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</si>
  <si>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</si>
  <si>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</si>
  <si>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</si>
  <si>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</si>
  <si>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</si>
  <si>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</si>
  <si>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</si>
  <si>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</si>
  <si>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</si>
  <si>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</si>
  <si>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</si>
  <si>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</si>
  <si>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</si>
  <si>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</si>
  <si>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</si>
  <si>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</si>
  <si>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</si>
  <si>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</si>
  <si>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</si>
  <si>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</si>
  <si>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</si>
  <si>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</si>
  <si>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</si>
  <si>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</si>
  <si>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</si>
  <si>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</si>
  <si>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</si>
  <si>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</si>
  <si>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</si>
  <si>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</si>
  <si>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</si>
  <si>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</si>
  <si>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</si>
  <si>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</si>
  <si>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</si>
  <si>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</si>
  <si>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</si>
  <si>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</si>
  <si>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</si>
  <si>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</si>
  <si>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</si>
  <si>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</si>
  <si>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</si>
  <si>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</si>
  <si>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</si>
  <si>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</si>
  <si>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</si>
  <si>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</si>
  <si>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</si>
  <si>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</si>
  <si>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</si>
  <si>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</si>
  <si>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</si>
  <si>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</si>
  <si>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</si>
  <si>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</si>
  <si>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</si>
  <si>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</si>
  <si>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</si>
  <si>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</si>
  <si>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</si>
  <si>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</si>
  <si>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</si>
  <si>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</si>
  <si>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</si>
  <si>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</si>
  <si>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</si>
  <si>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</si>
  <si>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</si>
  <si>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</si>
  <si>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</si>
  <si>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</si>
  <si>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</si>
  <si>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</si>
  <si>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</si>
  <si>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</si>
  <si>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</si>
  <si>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</si>
  <si>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</si>
  <si>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</si>
  <si>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</si>
  <si>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</si>
  <si>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</si>
  <si>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</si>
  <si>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</si>
  <si>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</si>
  <si>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</si>
  <si>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</si>
  <si>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</si>
  <si>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</si>
  <si>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</si>
  <si>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</si>
  <si>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</si>
  <si>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</si>
  <si>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</si>
  <si>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</si>
  <si>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</si>
  <si>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</si>
  <si>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</si>
  <si>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</si>
  <si>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</si>
  <si>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</si>
  <si>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</si>
  <si>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</si>
  <si>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</si>
  <si>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</si>
  <si>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</si>
  <si>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</si>
  <si>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</si>
  <si>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</si>
  <si>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</si>
  <si>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</si>
  <si>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</si>
  <si>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</si>
  <si>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</si>
  <si>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</si>
  <si>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</si>
  <si>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</si>
  <si>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</si>
  <si>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</si>
  <si>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</si>
  <si>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</si>
  <si>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</si>
  <si>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</si>
  <si>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</si>
  <si>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</si>
  <si>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</si>
  <si>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</si>
  <si>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</si>
  <si>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</si>
  <si>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</si>
  <si>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</si>
  <si>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</si>
  <si>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</si>
  <si>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</si>
  <si>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</si>
  <si>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</si>
  <si>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</si>
  <si>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</si>
  <si>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</si>
  <si>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</si>
  <si>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</si>
  <si>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</si>
  <si>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</si>
  <si>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</si>
  <si>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</si>
  <si>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</si>
  <si>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</si>
  <si>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</si>
  <si>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</si>
  <si>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</si>
  <si>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</si>
  <si>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</si>
  <si>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</si>
  <si>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</si>
  <si>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</si>
  <si>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</si>
  <si>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</si>
  <si>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</si>
  <si>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</si>
  <si>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</si>
  <si>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</si>
  <si>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</si>
  <si>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</si>
  <si>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</si>
  <si>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</si>
  <si>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</si>
  <si>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</si>
  <si>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</si>
  <si>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</si>
  <si>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</si>
  <si>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</si>
  <si>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</si>
  <si>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</si>
  <si>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</si>
  <si>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</si>
  <si>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</si>
  <si>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</si>
  <si>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</si>
  <si>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</si>
  <si>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</si>
  <si>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</si>
  <si>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</si>
  <si>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</si>
  <si>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</si>
  <si>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</si>
  <si>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</si>
  <si>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</si>
  <si>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</si>
  <si>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</si>
  <si>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</si>
  <si>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</si>
  <si>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</si>
  <si>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</si>
  <si>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</si>
  <si>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</si>
  <si>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</si>
  <si>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</si>
  <si>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</si>
  <si>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</si>
  <si>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</si>
  <si>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</si>
  <si>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</si>
  <si>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</si>
  <si>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</si>
  <si>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</si>
  <si>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</si>
  <si>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</si>
  <si>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</si>
  <si>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</si>
  <si>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</si>
  <si>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</si>
  <si>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</si>
  <si>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</si>
  <si>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</si>
  <si>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</si>
  <si>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</si>
  <si>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</si>
  <si>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</si>
  <si>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</si>
  <si>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</si>
  <si>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</si>
  <si>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</si>
  <si>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</si>
  <si>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</si>
  <si>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</si>
  <si>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</si>
  <si>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</si>
  <si>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</si>
  <si>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</si>
  <si>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</si>
  <si>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</si>
  <si>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</si>
  <si>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</si>
  <si>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</si>
  <si>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</si>
  <si>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</si>
  <si>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</si>
  <si>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</si>
  <si>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</si>
  <si>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</si>
  <si>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</si>
  <si>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</si>
  <si>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</si>
  <si>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</si>
  <si>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</si>
  <si>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</si>
  <si>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</si>
  <si>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</si>
  <si>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</si>
  <si>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</si>
  <si>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</si>
  <si>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</si>
  <si>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</si>
  <si>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</si>
  <si>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</si>
  <si>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</si>
  <si>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</si>
  <si>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</si>
  <si>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</si>
  <si>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</si>
  <si>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</si>
  <si>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</si>
  <si>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</si>
  <si>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</si>
  <si>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</si>
  <si>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</si>
  <si>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</si>
  <si>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</si>
  <si>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</si>
  <si>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</si>
  <si>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</si>
  <si>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</si>
  <si>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</si>
  <si>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</si>
  <si>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</si>
  <si>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</si>
  <si>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</si>
  <si>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</si>
  <si>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</si>
  <si>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</si>
  <si>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</si>
  <si>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</si>
  <si>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</si>
  <si>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</si>
  <si>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</si>
  <si>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</si>
  <si>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</si>
  <si>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</si>
  <si>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</si>
  <si>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</si>
  <si>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</si>
  <si>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</si>
  <si>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</si>
  <si>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</si>
  <si>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</si>
  <si>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</si>
  <si>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</si>
  <si>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</si>
  <si>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</si>
  <si>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</si>
  <si>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</si>
  <si>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</si>
  <si>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</si>
  <si>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</si>
  <si>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</si>
  <si>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</si>
  <si>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</si>
  <si>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</si>
  <si>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</si>
  <si>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</si>
  <si>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</si>
  <si>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</si>
  <si>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</si>
  <si>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</si>
  <si>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</si>
  <si>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</si>
  <si>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</si>
  <si>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</si>
  <si>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</si>
  <si>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</si>
  <si>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</si>
  <si>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</si>
  <si>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</si>
  <si>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</si>
  <si>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</si>
  <si>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</si>
  <si>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</si>
  <si>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</si>
  <si>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</si>
  <si>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</si>
  <si>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</si>
  <si>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</si>
  <si>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</si>
  <si>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</si>
  <si>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</si>
  <si>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</si>
  <si>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</si>
  <si>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</si>
  <si>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</si>
  <si>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</si>
  <si>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</si>
  <si>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</si>
  <si>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</si>
  <si>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</si>
  <si>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</si>
  <si>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</si>
  <si>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</si>
  <si>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</si>
  <si>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</si>
  <si>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</si>
  <si>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</si>
  <si>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</si>
  <si>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</si>
  <si>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</si>
  <si>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</si>
  <si>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</si>
  <si>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</si>
  <si>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</si>
  <si>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</si>
  <si>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</si>
  <si>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</si>
  <si>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</si>
  <si>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</si>
  <si>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</si>
  <si>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</si>
  <si>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</si>
  <si>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</si>
  <si>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</si>
  <si>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</si>
  <si>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</si>
  <si>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</si>
  <si>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</si>
  <si>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</si>
  <si>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</si>
  <si>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</si>
  <si>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</si>
  <si>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</si>
  <si>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</si>
  <si>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</si>
  <si>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</si>
  <si>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</si>
  <si>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</si>
  <si>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</si>
  <si>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</si>
  <si>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</si>
  <si>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</si>
  <si>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</si>
  <si>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</si>
  <si>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</si>
  <si>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</si>
  <si>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</si>
  <si>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</si>
  <si>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</si>
  <si>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</si>
  <si>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</si>
  <si>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</si>
  <si>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</si>
  <si>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</si>
  <si>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</si>
  <si>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</si>
  <si>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</si>
  <si>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</si>
  <si>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</si>
  <si>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</si>
  <si>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</si>
  <si>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</si>
  <si>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</si>
  <si>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</si>
  <si>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</si>
  <si>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</si>
  <si>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</si>
  <si>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</si>
  <si>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</si>
  <si>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</si>
  <si>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</si>
  <si>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</si>
  <si>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</si>
  <si>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</si>
  <si>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</si>
  <si>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</si>
  <si>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</si>
  <si>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</si>
  <si>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</si>
  <si>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</si>
  <si>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</si>
  <si>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</si>
  <si>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</si>
  <si>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</si>
  <si>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</si>
  <si>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</si>
  <si>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</si>
  <si>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</si>
  <si>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</si>
  <si>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</si>
  <si>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</si>
  <si>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</si>
  <si>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</si>
  <si>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</si>
  <si>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</si>
  <si>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</si>
  <si>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</si>
  <si>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</si>
  <si>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</si>
  <si>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</si>
  <si>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</si>
  <si>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</si>
  <si>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</si>
  <si>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</si>
  <si>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</si>
  <si>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</si>
  <si>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</si>
  <si>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</si>
  <si>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</si>
  <si>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</si>
  <si>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</si>
  <si>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</si>
  <si>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</si>
  <si>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</si>
  <si>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</si>
  <si>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</si>
  <si>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</si>
  <si>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</si>
  <si>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</si>
  <si>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</si>
  <si>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</si>
  <si>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</si>
  <si>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</si>
  <si>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</si>
  <si>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</si>
  <si>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</si>
  <si>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</si>
  <si>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</si>
  <si>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</si>
  <si>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</si>
  <si>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</si>
  <si>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</si>
  <si>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</si>
  <si>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</si>
  <si>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</si>
  <si>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</si>
  <si>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</si>
  <si>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</si>
  <si>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</si>
  <si>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</si>
  <si>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</si>
  <si>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</si>
  <si>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</si>
  <si>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</si>
  <si>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</si>
  <si>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</si>
  <si>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</si>
  <si>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</si>
  <si>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</si>
  <si>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</si>
  <si>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</si>
  <si>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</si>
  <si>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</si>
  <si>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</si>
  <si>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</si>
  <si>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</si>
  <si>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</si>
  <si>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</si>
  <si>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</si>
  <si>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</si>
  <si>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</si>
  <si>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</si>
  <si>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</si>
  <si>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</si>
  <si>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</si>
  <si>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</si>
  <si>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</si>
  <si>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</si>
  <si>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</si>
  <si>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</si>
  <si>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</si>
  <si>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</si>
  <si>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</si>
  <si>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</si>
  <si>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</si>
  <si>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</si>
  <si>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</si>
  <si>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</si>
  <si>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</si>
  <si>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</si>
  <si>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</si>
  <si>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</si>
  <si>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</si>
  <si>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</si>
  <si>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</si>
  <si>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</si>
  <si>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</si>
  <si>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</si>
  <si>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</si>
  <si>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</si>
  <si>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</si>
  <si>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</si>
  <si>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</si>
  <si>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</si>
  <si>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</si>
  <si>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</si>
  <si>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</si>
  <si>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</si>
  <si>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</si>
  <si>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</si>
  <si>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</si>
  <si>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</si>
  <si>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</si>
  <si>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</si>
  <si>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</si>
  <si>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</si>
  <si>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</si>
  <si>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</si>
  <si>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</si>
  <si>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</si>
  <si>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</si>
  <si>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</si>
  <si>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</si>
  <si>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</si>
  <si>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</si>
  <si>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</si>
  <si>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</si>
  <si>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</si>
  <si>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</si>
  <si>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</si>
  <si>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</si>
  <si>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</si>
  <si>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</si>
  <si>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</si>
  <si>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</si>
  <si>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</si>
  <si>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</si>
  <si>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</si>
  <si>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</si>
  <si>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</si>
  <si>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</si>
  <si>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</si>
  <si>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</si>
  <si>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</si>
  <si>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</si>
  <si>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</si>
  <si>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</si>
  <si>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</si>
  <si>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</si>
  <si>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</si>
  <si>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</si>
  <si>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</si>
  <si>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</si>
  <si>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</si>
  <si>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</si>
  <si>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</si>
  <si>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</si>
  <si>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</si>
  <si>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</si>
  <si>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</si>
  <si>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</si>
  <si>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</si>
  <si>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</si>
  <si>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</si>
  <si>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</si>
  <si>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</si>
  <si>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</si>
  <si>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</si>
  <si>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</si>
  <si>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</si>
  <si>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</si>
  <si>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</si>
  <si>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</si>
  <si>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</si>
  <si>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</si>
  <si>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</si>
  <si>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</si>
  <si>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</si>
  <si>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</si>
  <si>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</si>
  <si>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</si>
  <si>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</si>
  <si>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</si>
  <si>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</si>
  <si>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</si>
  <si>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</si>
  <si>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</si>
  <si>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</si>
  <si>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</si>
  <si>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</si>
  <si>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</si>
  <si>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</si>
  <si>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</si>
  <si>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</si>
  <si>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</si>
  <si>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</si>
  <si>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</si>
  <si>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</si>
  <si>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</si>
  <si>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</si>
  <si>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</si>
  <si>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</si>
  <si>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</si>
  <si>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</si>
  <si>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</si>
  <si>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</si>
  <si>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</si>
  <si>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</si>
  <si>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</si>
  <si>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</si>
  <si>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</si>
  <si>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</si>
  <si>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</si>
  <si>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</si>
  <si>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</si>
  <si>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</si>
  <si>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</si>
  <si>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</si>
  <si>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</si>
  <si>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</si>
  <si>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</si>
  <si>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</si>
  <si>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</si>
  <si>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</si>
  <si>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</si>
  <si>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</si>
  <si>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</si>
  <si>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</si>
  <si>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</si>
  <si>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</si>
  <si>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</si>
  <si>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</si>
  <si>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</si>
  <si>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</si>
  <si>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</si>
  <si>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</si>
  <si>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</si>
  <si>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</si>
  <si>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</si>
  <si>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</si>
  <si>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</si>
  <si>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</si>
  <si>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</si>
  <si>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</si>
  <si>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</si>
  <si>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</si>
  <si>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</si>
  <si>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</si>
  <si>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</si>
  <si>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</si>
  <si>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</si>
  <si>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</si>
  <si>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</si>
  <si>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</si>
  <si>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</si>
  <si>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</si>
  <si>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</si>
  <si>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</si>
  <si>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</si>
  <si>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</si>
  <si>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</si>
  <si>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</si>
  <si>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</si>
  <si>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</si>
  <si>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</si>
  <si>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</si>
  <si>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</si>
  <si>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</si>
  <si>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</si>
  <si>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</si>
  <si>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</si>
  <si>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</si>
  <si>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</si>
  <si>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</si>
  <si>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</si>
  <si>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</si>
  <si>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</si>
  <si>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</si>
  <si>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</si>
  <si>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</si>
  <si>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</si>
  <si>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</si>
  <si>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</si>
  <si>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</si>
  <si>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</si>
  <si>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</si>
  <si>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</si>
  <si>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</si>
  <si>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</si>
  <si>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</si>
  <si>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</si>
  <si>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</si>
  <si>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</si>
  <si>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</si>
  <si>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</si>
  <si>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</si>
  <si>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</si>
  <si>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</si>
  <si>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</si>
  <si>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</si>
  <si>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</si>
  <si>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</si>
  <si>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</si>
  <si>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</si>
  <si>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</si>
  <si>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</si>
  <si>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</si>
  <si>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</si>
  <si>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</si>
  <si>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</si>
  <si>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</si>
  <si>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</si>
  <si>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</si>
  <si>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</si>
  <si>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</si>
  <si>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</si>
  <si>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</si>
  <si>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</si>
  <si>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</si>
  <si>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</si>
  <si>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</si>
  <si>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</si>
  <si>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</si>
  <si>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</si>
  <si>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</si>
  <si>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</si>
  <si>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</si>
  <si>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</si>
  <si>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</si>
  <si>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</si>
  <si>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</si>
  <si>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</si>
  <si>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</si>
  <si>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</si>
  <si>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</si>
  <si>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</si>
  <si>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</si>
  <si>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</si>
  <si>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</si>
  <si>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</si>
  <si>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</si>
  <si>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</si>
  <si>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</si>
  <si>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</si>
  <si>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</si>
  <si>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</si>
  <si>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</si>
  <si>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</si>
  <si>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</si>
  <si>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</si>
  <si>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</si>
  <si>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</si>
  <si>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</si>
  <si>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</si>
  <si>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</si>
  <si>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</si>
  <si>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</si>
  <si>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</si>
  <si>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</si>
  <si>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</si>
  <si>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</si>
  <si>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</si>
  <si>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</si>
  <si>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</si>
  <si>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</si>
  <si>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</si>
  <si>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</si>
  <si>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</si>
  <si>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</si>
  <si>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</si>
  <si>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</si>
  <si>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</si>
  <si>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</si>
  <si>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</si>
  <si>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</si>
  <si>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</si>
  <si>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</si>
  <si>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</si>
  <si>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</si>
  <si>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</si>
  <si>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</si>
  <si>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</si>
  <si>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</si>
  <si>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</si>
  <si>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</si>
  <si>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</si>
  <si>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</si>
  <si>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</si>
  <si>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</si>
  <si>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</si>
  <si>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</si>
  <si>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</si>
  <si>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</si>
  <si>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</si>
  <si>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</si>
  <si>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</si>
  <si>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</si>
  <si>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</si>
  <si>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</si>
  <si>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</si>
  <si>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</si>
  <si>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</si>
  <si>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</si>
  <si>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</si>
  <si>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</si>
  <si>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</si>
  <si>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</si>
  <si>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</si>
  <si>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</si>
  <si>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</si>
  <si>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</si>
  <si>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</si>
  <si>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</si>
  <si>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</si>
  <si>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</si>
  <si>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</si>
  <si>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</si>
  <si>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</si>
  <si>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</si>
  <si>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</si>
  <si>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</si>
  <si>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</si>
  <si>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</si>
  <si>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</si>
  <si>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</si>
  <si>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</si>
  <si>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</si>
  <si>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</si>
  <si>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</si>
  <si>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</si>
  <si>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</si>
  <si>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</si>
  <si>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</si>
  <si>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</si>
  <si>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</si>
  <si>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</si>
  <si>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</si>
  <si>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</si>
  <si>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</si>
  <si>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</si>
  <si>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</si>
  <si>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</si>
  <si>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</si>
  <si>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</si>
  <si>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</si>
  <si>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</si>
  <si>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</si>
  <si>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</si>
  <si>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</si>
  <si>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</si>
  <si>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</si>
  <si>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</si>
  <si>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</si>
  <si>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</si>
  <si>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</si>
  <si>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</si>
  <si>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</si>
  <si>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</si>
  <si>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</si>
  <si>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</si>
  <si>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</si>
  <si>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</si>
  <si>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</si>
  <si>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</si>
  <si>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</si>
  <si>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</si>
  <si>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</si>
  <si>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</si>
  <si>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</si>
  <si>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</si>
  <si>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</si>
  <si>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</si>
  <si>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</si>
  <si>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</si>
  <si>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</si>
  <si>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</si>
  <si>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</si>
  <si>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</si>
  <si>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</si>
  <si>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</si>
  <si>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</si>
  <si>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</si>
  <si>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</si>
  <si>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</si>
  <si>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</si>
  <si>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</si>
  <si>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</si>
  <si>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</si>
  <si>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</si>
  <si>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</si>
  <si>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</si>
  <si>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</si>
  <si>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</si>
  <si>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</si>
  <si>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</si>
  <si>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</si>
  <si>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</si>
  <si>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</si>
  <si>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</si>
  <si>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</si>
  <si>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</si>
  <si>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</si>
  <si>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</si>
  <si>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</si>
  <si>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</si>
  <si>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</si>
  <si>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</si>
  <si>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</si>
  <si>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</si>
  <si>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</si>
  <si>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</si>
  <si>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</si>
  <si>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</si>
  <si>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</si>
  <si>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</si>
  <si>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</si>
  <si>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</si>
  <si>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</si>
  <si>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</si>
  <si>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</si>
  <si>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</si>
  <si>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</si>
  <si>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</si>
  <si>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</si>
  <si>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</si>
  <si>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</si>
  <si>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</si>
  <si>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</si>
  <si>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</si>
  <si>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</si>
  <si>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</si>
  <si>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</si>
  <si>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</si>
  <si>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</si>
  <si>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</si>
  <si>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</si>
  <si>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</si>
  <si>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</si>
  <si>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</si>
  <si>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</si>
  <si>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</si>
  <si>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</si>
  <si>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</si>
  <si>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</si>
  <si>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</si>
  <si>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</si>
  <si>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</si>
  <si>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</si>
  <si>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</si>
  <si>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</si>
  <si>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</si>
  <si>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</si>
  <si>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</si>
  <si>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</si>
  <si>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</si>
  <si>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</si>
  <si>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</si>
  <si>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</si>
  <si>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</si>
  <si>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</si>
  <si>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</si>
  <si>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</si>
  <si>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</si>
  <si>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</si>
  <si>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</si>
  <si>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</si>
  <si>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</si>
  <si>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</si>
  <si>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</si>
  <si>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</si>
  <si>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</si>
  <si>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</si>
  <si>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</si>
  <si>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</si>
  <si>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</si>
  <si>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</si>
  <si>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</si>
  <si>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</si>
  <si>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</si>
  <si>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</si>
  <si>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</si>
  <si>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</si>
  <si>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</si>
  <si>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</si>
  <si>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</si>
  <si>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</si>
  <si>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</si>
  <si>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</si>
  <si>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</si>
  <si>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</si>
  <si>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</si>
  <si>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</si>
  <si>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</si>
  <si>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</si>
  <si>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</si>
  <si>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</si>
  <si>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</si>
  <si>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</si>
  <si>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</si>
  <si>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</si>
  <si>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</si>
  <si>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</si>
  <si>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</si>
  <si>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</si>
  <si>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</si>
  <si>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</si>
  <si>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</si>
  <si>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</si>
  <si>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</si>
  <si>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</si>
  <si>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</si>
  <si>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</si>
  <si>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</si>
  <si>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</si>
  <si>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</si>
  <si>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</si>
  <si>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</si>
  <si>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</si>
  <si>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</si>
  <si>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</si>
  <si>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</si>
  <si>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</si>
  <si>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</si>
  <si>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</si>
  <si>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</si>
  <si>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</si>
  <si>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</si>
  <si>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</si>
  <si>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</si>
  <si>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</si>
  <si>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</si>
  <si>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</si>
  <si>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</si>
  <si>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</si>
  <si>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</si>
  <si>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</si>
  <si>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</si>
  <si>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</si>
  <si>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</si>
  <si>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</si>
  <si>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</si>
  <si>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</si>
  <si>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</si>
  <si>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</si>
  <si>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</si>
  <si>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</si>
  <si>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</si>
  <si>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</si>
  <si>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</si>
  <si>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</si>
  <si>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</si>
  <si>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</si>
  <si>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</si>
  <si>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</si>
  <si>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</si>
  <si>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</si>
  <si>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</si>
  <si>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</si>
  <si>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</si>
  <si>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</si>
  <si>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</si>
  <si>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</si>
  <si>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</si>
  <si>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</si>
  <si>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</si>
  <si>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</si>
  <si>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</si>
  <si>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</si>
  <si>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</si>
  <si>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</si>
  <si>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</si>
  <si>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</si>
  <si>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</si>
  <si>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</si>
  <si>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</si>
  <si>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</si>
  <si>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</si>
  <si>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</si>
  <si>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</si>
  <si>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</si>
  <si>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</si>
  <si>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</si>
  <si>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</si>
  <si>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</si>
  <si>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</si>
  <si>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</si>
  <si>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</si>
  <si>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</si>
  <si>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</si>
  <si>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</si>
  <si>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</si>
  <si>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</si>
  <si>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</si>
  <si>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</si>
  <si>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</si>
  <si>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</si>
  <si>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</si>
  <si>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</si>
  <si>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</si>
  <si>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</si>
  <si>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</si>
  <si>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</si>
  <si>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</si>
  <si>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</si>
  <si>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</si>
  <si>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</si>
  <si>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</si>
  <si>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</si>
  <si>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</si>
  <si>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</si>
  <si>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</si>
  <si>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</si>
  <si>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</si>
  <si>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</si>
  <si>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</si>
  <si>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</si>
  <si>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</si>
  <si>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</si>
  <si>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</si>
  <si>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</si>
  <si>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</si>
  <si>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</si>
  <si>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</si>
  <si>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</si>
  <si>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</si>
  <si>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</si>
  <si>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</si>
  <si>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</si>
  <si>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</si>
  <si>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</si>
  <si>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</si>
  <si>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</si>
  <si>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</si>
  <si>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</si>
  <si>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</si>
  <si>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</si>
  <si>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</si>
  <si>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</si>
  <si>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</si>
  <si>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</si>
  <si>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</si>
  <si>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</si>
  <si>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</si>
  <si>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</si>
  <si>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</si>
  <si>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</si>
  <si>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</si>
  <si>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</si>
  <si>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</si>
  <si>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</si>
  <si>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</si>
  <si>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</si>
  <si>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</si>
  <si>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</si>
  <si>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</si>
  <si>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</si>
  <si>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</si>
  <si>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</si>
  <si>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</si>
  <si>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</si>
  <si>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</si>
  <si>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</si>
  <si>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</si>
  <si>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</si>
  <si>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</si>
  <si>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</si>
  <si>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</si>
  <si>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</si>
  <si>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</si>
  <si>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</si>
  <si>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</si>
  <si>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</si>
  <si>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</si>
  <si>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</si>
  <si>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</si>
  <si>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</si>
  <si>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</si>
  <si>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</si>
  <si>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</si>
  <si>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</si>
  <si>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</si>
  <si>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</si>
  <si>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</si>
  <si>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</si>
  <si>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</si>
  <si>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</si>
  <si>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</si>
  <si>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</si>
  <si>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</si>
  <si>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</si>
  <si>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</si>
  <si>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</si>
  <si>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</si>
  <si>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</si>
  <si>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</si>
  <si>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</si>
  <si>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</si>
  <si>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</si>
  <si>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</si>
  <si>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</si>
  <si>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</si>
  <si>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</si>
  <si>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</si>
  <si>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</si>
  <si>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</si>
  <si>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</si>
  <si>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</si>
  <si>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</si>
  <si>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</si>
  <si>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</si>
  <si>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</si>
  <si>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</si>
  <si>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</si>
  <si>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</si>
  <si>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</si>
  <si>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</si>
  <si>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</si>
  <si>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</si>
  <si>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</si>
  <si>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</si>
  <si>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</si>
  <si>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</si>
  <si>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</si>
  <si>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</si>
  <si>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</si>
  <si>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</si>
  <si>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</si>
  <si>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</si>
  <si>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</si>
  <si>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</si>
  <si>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</si>
  <si>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</si>
  <si>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</si>
  <si>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</si>
  <si>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</si>
  <si>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</si>
  <si>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</si>
  <si>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</si>
  <si>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</si>
  <si>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</si>
  <si>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</si>
  <si>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</si>
  <si>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</si>
  <si>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</si>
  <si>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</si>
  <si>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</si>
  <si>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</si>
  <si>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</si>
  <si>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</si>
  <si>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</si>
  <si>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</si>
  <si>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</si>
  <si>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</si>
  <si>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</si>
  <si>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</si>
  <si>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</si>
  <si>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</si>
  <si>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</si>
  <si>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</si>
  <si>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</si>
  <si>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</si>
  <si>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</si>
  <si>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</si>
  <si>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</si>
  <si>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</si>
  <si>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</si>
  <si>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</si>
  <si>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</si>
  <si>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</si>
  <si>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</si>
  <si>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</si>
  <si>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</si>
  <si>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</si>
  <si>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</si>
  <si>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</si>
  <si>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</si>
  <si>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</si>
  <si>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</si>
  <si>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</si>
  <si>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</si>
  <si>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</si>
  <si>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</si>
  <si>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</si>
  <si>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</si>
  <si>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</si>
  <si>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</si>
  <si>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</si>
  <si>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</si>
  <si>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</si>
  <si>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</si>
  <si>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</si>
  <si>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</si>
  <si>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</si>
  <si>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</si>
  <si>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</si>
  <si>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</si>
  <si>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</si>
  <si>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</si>
  <si>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</si>
  <si>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</si>
  <si>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</si>
  <si>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</si>
  <si>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</si>
  <si>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</si>
  <si>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</si>
  <si>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</si>
  <si>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</si>
  <si>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</si>
  <si>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</si>
  <si>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</si>
  <si>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</si>
  <si>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</si>
  <si>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</si>
  <si>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</si>
  <si>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</si>
  <si>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</si>
  <si>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</si>
  <si>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</si>
  <si>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</si>
  <si>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</si>
  <si>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</si>
  <si>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</si>
  <si>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</si>
  <si>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</si>
  <si>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</si>
  <si>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</si>
  <si>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</si>
  <si>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</si>
  <si>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</si>
  <si>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</si>
  <si>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</si>
  <si>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</si>
  <si>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</si>
  <si>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</si>
  <si>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</si>
  <si>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</si>
  <si>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</si>
  <si>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</si>
  <si>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</si>
  <si>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</si>
  <si>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</si>
  <si>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</si>
  <si>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</si>
  <si>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</si>
  <si>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</si>
  <si>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</si>
  <si>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</si>
  <si>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</si>
  <si>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</si>
  <si>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</si>
  <si>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</si>
  <si>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</si>
  <si>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</si>
  <si>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</si>
  <si>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</si>
  <si>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</si>
  <si>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</si>
  <si>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</si>
  <si>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</si>
  <si>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</si>
  <si>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</si>
  <si>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</si>
  <si>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</si>
  <si>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</si>
  <si>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</si>
  <si>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</si>
  <si>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</si>
  <si>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</si>
  <si>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</si>
  <si>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</si>
  <si>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</si>
  <si>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</si>
  <si>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</si>
  <si>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</si>
  <si>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</si>
  <si>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</si>
  <si>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</si>
  <si>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</si>
  <si>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</si>
  <si>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</si>
  <si>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</si>
  <si>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</si>
  <si>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</si>
  <si>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</si>
  <si>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</si>
  <si>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</si>
  <si>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</si>
  <si>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</si>
  <si>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</si>
  <si>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</si>
  <si>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</si>
  <si>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</si>
  <si>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</si>
  <si>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</si>
  <si>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</si>
  <si>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</si>
  <si>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</si>
  <si>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</si>
  <si>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</si>
  <si>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</si>
  <si>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</si>
  <si>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</si>
  <si>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</si>
  <si>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</si>
  <si>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</si>
  <si>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</si>
  <si>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</si>
  <si>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</si>
  <si>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</si>
  <si>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</si>
  <si>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</si>
  <si>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</si>
  <si>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</si>
  <si>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</si>
  <si>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</si>
  <si>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</si>
  <si>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</si>
  <si>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</si>
  <si>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</si>
  <si>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</si>
  <si>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</si>
  <si>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</si>
  <si>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</si>
  <si>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</si>
  <si>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</si>
  <si>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</si>
  <si>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</si>
  <si>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</si>
  <si>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</si>
  <si>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</si>
  <si>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</si>
  <si>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</si>
  <si>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</si>
  <si>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</si>
  <si>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</si>
  <si>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</si>
  <si>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</si>
  <si>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</si>
  <si>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</si>
  <si>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</si>
  <si>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</si>
  <si>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</si>
  <si>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</si>
  <si>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</si>
  <si>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</si>
  <si>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</si>
  <si>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</si>
  <si>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</si>
  <si>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</si>
  <si>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</si>
  <si>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</si>
  <si>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</si>
  <si>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</si>
  <si>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</si>
  <si>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</si>
  <si>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</si>
  <si>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</si>
  <si>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</si>
  <si>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</si>
  <si>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</si>
  <si>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</si>
  <si>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</si>
  <si>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</si>
  <si>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</si>
  <si>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</si>
  <si>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</si>
  <si>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</si>
  <si>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</si>
  <si>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</si>
  <si>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</si>
  <si>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</si>
  <si>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</si>
  <si>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</si>
  <si>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</si>
  <si>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</si>
  <si>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</si>
  <si>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</si>
  <si>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</si>
  <si>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</si>
  <si>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</si>
  <si>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</si>
  <si>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</si>
  <si>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</si>
  <si>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</si>
  <si>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</si>
  <si>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</si>
  <si>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</si>
  <si>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</si>
  <si>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</si>
  <si>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</si>
  <si>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</si>
  <si>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</si>
  <si>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</si>
  <si>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</si>
  <si>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</si>
  <si>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</si>
  <si>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</si>
  <si>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</si>
  <si>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</si>
  <si>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</si>
  <si>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</si>
  <si>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</si>
  <si>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</si>
  <si>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</si>
  <si>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</si>
  <si>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</si>
  <si>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</si>
  <si>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</si>
  <si>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</si>
  <si>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</si>
  <si>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</si>
  <si>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</si>
  <si>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</si>
  <si>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</si>
  <si>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</si>
  <si>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</si>
  <si>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</si>
  <si>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</si>
  <si>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</si>
  <si>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</si>
  <si>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</si>
  <si>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</si>
  <si>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</si>
  <si>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</si>
  <si>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</si>
  <si>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</si>
  <si>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</si>
  <si>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</si>
  <si>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</si>
  <si>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</si>
  <si>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</si>
  <si>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</si>
  <si>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</si>
  <si>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</si>
  <si>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</si>
  <si>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</si>
  <si>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</si>
  <si>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</si>
  <si>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</si>
  <si>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</si>
  <si>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</si>
  <si>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</si>
  <si>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</si>
  <si>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</si>
  <si>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</si>
  <si>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</si>
  <si>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</si>
  <si>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</si>
  <si>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</si>
  <si>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</si>
  <si>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</si>
  <si>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</si>
  <si>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</si>
  <si>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</si>
  <si>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</si>
  <si>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</si>
  <si>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</si>
  <si>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</si>
  <si>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</si>
  <si>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</si>
  <si>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</si>
  <si>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</si>
  <si>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</si>
  <si>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</si>
  <si>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</si>
  <si>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</si>
  <si>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</si>
  <si>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</si>
  <si>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</si>
  <si>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</si>
  <si>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</si>
  <si>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</si>
  <si>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</si>
  <si>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</si>
  <si>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</si>
  <si>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</si>
  <si>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</si>
  <si>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</si>
  <si>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</si>
  <si>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</si>
  <si>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</si>
  <si>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</si>
  <si>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</si>
  <si>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</si>
  <si>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</si>
  <si>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</si>
  <si>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</si>
  <si>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</si>
  <si>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</si>
  <si>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</si>
  <si>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</si>
  <si>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</si>
  <si>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</si>
  <si>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</si>
  <si>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</si>
  <si>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</si>
  <si>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</si>
  <si>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</si>
  <si>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</si>
  <si>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</si>
  <si>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</si>
  <si>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</si>
  <si>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</si>
  <si>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</si>
  <si>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</si>
  <si>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</si>
  <si>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</si>
  <si>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</si>
  <si>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</si>
  <si>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</si>
  <si>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</si>
  <si>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</si>
  <si>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</si>
  <si>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</si>
  <si>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</si>
  <si>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</si>
  <si>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</si>
  <si>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</si>
  <si>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</si>
  <si>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</si>
  <si>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</si>
  <si>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</si>
  <si>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</si>
  <si>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</si>
  <si>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</si>
  <si>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</si>
  <si>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</si>
  <si>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</si>
  <si>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</si>
  <si>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</si>
  <si>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</si>
  <si>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</si>
  <si>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</si>
  <si>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</si>
  <si>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</si>
  <si>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</si>
  <si>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</si>
  <si>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</si>
  <si>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</si>
  <si>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</si>
  <si>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</si>
  <si>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</si>
  <si>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</si>
  <si>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</si>
  <si>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</si>
  <si>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</si>
  <si>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</si>
  <si>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</si>
  <si>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</si>
  <si>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</si>
  <si>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</si>
  <si>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</si>
  <si>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</si>
  <si>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</si>
  <si>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</si>
  <si>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</si>
  <si>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</si>
  <si>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</si>
  <si>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</si>
  <si>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</si>
  <si>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</si>
  <si>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</si>
  <si>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</si>
  <si>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</si>
  <si>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</si>
  <si>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</si>
  <si>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</si>
  <si>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</si>
  <si>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</si>
  <si>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</si>
  <si>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</si>
  <si>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</si>
  <si>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</si>
  <si>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</si>
  <si>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</si>
  <si>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</si>
  <si>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</si>
  <si>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</si>
  <si>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</si>
  <si>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</si>
  <si>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</si>
  <si>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</si>
  <si>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</si>
  <si>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</si>
  <si>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</si>
  <si>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</si>
  <si>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</si>
  <si>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</si>
  <si>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</si>
  <si>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</si>
  <si>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</si>
  <si>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</si>
  <si>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</si>
  <si>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</si>
  <si>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</si>
  <si>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</si>
  <si>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</si>
  <si>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</si>
  <si>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</si>
  <si>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</si>
  <si>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</si>
  <si>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</si>
  <si>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</si>
  <si>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</si>
  <si>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</si>
  <si>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</si>
  <si>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</si>
  <si>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</si>
  <si>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</si>
  <si>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</si>
  <si>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</si>
  <si>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</si>
  <si>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</si>
  <si>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</si>
  <si>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</si>
  <si>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</si>
  <si>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</si>
  <si>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</si>
  <si>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</si>
  <si>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</si>
  <si>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</si>
  <si>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</si>
  <si>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</si>
  <si>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</si>
  <si>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</si>
  <si>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</si>
  <si>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</si>
  <si>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</si>
  <si>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</si>
  <si>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</si>
  <si>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</si>
  <si>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</si>
  <si>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</si>
  <si>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</si>
  <si>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</si>
  <si>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</si>
  <si>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</si>
  <si>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</si>
  <si>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</si>
  <si>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</si>
  <si>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</si>
  <si>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</si>
  <si>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</si>
  <si>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</si>
  <si>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</si>
  <si>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</si>
  <si>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</si>
  <si>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</si>
  <si>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</si>
  <si>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</si>
  <si>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</si>
  <si>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</si>
  <si>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</si>
  <si>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</si>
  <si>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</si>
  <si>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</si>
  <si>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</si>
  <si>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</si>
  <si>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</si>
  <si>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</si>
  <si>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</si>
  <si>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</si>
  <si>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</si>
  <si>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</si>
  <si>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</si>
  <si>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</si>
  <si>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</si>
  <si>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</si>
  <si>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</si>
  <si>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</si>
  <si>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</si>
  <si>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</si>
  <si>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</si>
  <si>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</si>
  <si>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</si>
  <si>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</si>
  <si>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</si>
  <si>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</si>
  <si>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</si>
  <si>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</si>
  <si>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</si>
  <si>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</si>
  <si>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</si>
  <si>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</si>
  <si>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</si>
  <si>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</si>
  <si>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</si>
  <si>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</si>
  <si>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</si>
  <si>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</si>
  <si>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</si>
  <si>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</si>
  <si>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</si>
  <si>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</si>
  <si>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</si>
  <si>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</si>
  <si>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</si>
  <si>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</si>
  <si>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</si>
  <si>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</si>
  <si>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</si>
  <si>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</si>
  <si>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</si>
  <si>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</si>
  <si>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</si>
  <si>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</si>
  <si>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</si>
  <si>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</si>
  <si>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</si>
  <si>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</si>
  <si>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</si>
  <si>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</si>
  <si>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</si>
  <si>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</si>
  <si>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</si>
  <si>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</si>
  <si>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</si>
  <si>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</si>
  <si>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</si>
  <si>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</si>
  <si>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</si>
  <si>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</si>
  <si>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</si>
  <si>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</si>
  <si>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</si>
  <si>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</si>
  <si>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</si>
  <si>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</si>
  <si>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</si>
  <si>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</si>
  <si>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</si>
  <si>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</si>
  <si>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</si>
  <si>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</si>
  <si>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</si>
  <si>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</si>
  <si>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</si>
  <si>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</si>
  <si>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</si>
  <si>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</si>
  <si>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</si>
  <si>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</si>
  <si>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</si>
  <si>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</si>
  <si>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</si>
  <si>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</si>
  <si>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</si>
  <si>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</si>
  <si>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</si>
  <si>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</si>
  <si>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</si>
  <si>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</si>
  <si>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</si>
  <si>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</si>
  <si>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</si>
  <si>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</si>
  <si>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</si>
  <si>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</si>
  <si>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</si>
  <si>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</si>
  <si>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</si>
  <si>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</si>
  <si>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</si>
  <si>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</si>
  <si>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</si>
  <si>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</si>
  <si>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</si>
  <si>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</si>
  <si>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</si>
  <si>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</si>
  <si>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</si>
  <si>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</si>
  <si>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</si>
  <si>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</si>
  <si>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</si>
  <si>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</si>
  <si>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</si>
  <si>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</si>
  <si>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</si>
  <si>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</si>
  <si>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</si>
  <si>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</si>
  <si>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</si>
  <si>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</si>
  <si>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</si>
  <si>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</si>
  <si>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</si>
  <si>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</si>
  <si>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</si>
  <si>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</si>
  <si>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</si>
  <si>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</si>
  <si>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</si>
  <si>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</si>
  <si>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</si>
  <si>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</si>
  <si>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</si>
  <si>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</si>
  <si>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</si>
  <si>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</si>
  <si>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</si>
  <si>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</si>
  <si>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</si>
  <si>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</si>
  <si>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</si>
  <si>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</si>
  <si>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</si>
  <si>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</si>
  <si>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</si>
  <si>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</si>
  <si>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</si>
  <si>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</si>
  <si>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</si>
  <si>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</si>
  <si>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</si>
  <si>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</si>
  <si>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</si>
  <si>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</si>
  <si>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</si>
  <si>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</si>
  <si>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</si>
  <si>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</si>
  <si>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</si>
  <si>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</si>
  <si>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</si>
  <si>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</si>
  <si>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</si>
  <si>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</si>
  <si>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</si>
  <si>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</si>
  <si>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</si>
  <si>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</si>
  <si>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</si>
  <si>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</si>
  <si>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</si>
  <si>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</si>
  <si>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</si>
  <si>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</si>
  <si>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</si>
  <si>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</si>
  <si>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</si>
  <si>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</si>
  <si>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</si>
  <si>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</si>
  <si>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</si>
  <si>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</si>
  <si>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</si>
  <si>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</si>
  <si>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</si>
  <si>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</si>
  <si>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</si>
  <si>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</si>
  <si>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</si>
  <si>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</si>
  <si>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</si>
  <si>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</si>
  <si>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</si>
  <si>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</si>
  <si>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</si>
  <si>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</si>
  <si>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</si>
  <si>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</si>
  <si>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</si>
  <si>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</si>
  <si>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</si>
  <si>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</si>
  <si>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</si>
  <si>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</si>
  <si>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</si>
  <si>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</si>
  <si>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</si>
  <si>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</si>
  <si>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</si>
  <si>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</si>
  <si>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</si>
  <si>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</si>
  <si>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</si>
  <si>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</si>
  <si>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</si>
  <si>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</si>
  <si>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</si>
  <si>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</si>
  <si>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</si>
  <si>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</si>
  <si>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</si>
  <si>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</si>
  <si>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</si>
  <si>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</si>
  <si>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</si>
  <si>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</si>
  <si>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</si>
  <si>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</si>
  <si>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</si>
  <si>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</si>
  <si>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</si>
  <si>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</si>
  <si>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</si>
  <si>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</si>
  <si>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</si>
  <si>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</si>
  <si>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</si>
  <si>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</si>
  <si>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</si>
  <si>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</si>
  <si>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</si>
  <si>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</si>
  <si>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</si>
  <si>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</si>
  <si>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</si>
  <si>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</si>
  <si>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</si>
  <si>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</si>
  <si>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</si>
  <si>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</si>
  <si>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</si>
  <si>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</si>
  <si>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</si>
  <si>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</si>
  <si>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</si>
  <si>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</si>
  <si>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</si>
  <si>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</si>
  <si>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</si>
  <si>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</si>
  <si>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</si>
  <si>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</si>
  <si>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</si>
  <si>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</si>
  <si>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</si>
  <si>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</si>
  <si>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</si>
  <si>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</si>
  <si>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</si>
  <si>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</si>
  <si>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</si>
  <si>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</si>
  <si>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</si>
  <si>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</si>
  <si>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</si>
  <si>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</si>
  <si>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</si>
  <si>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</si>
  <si>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</si>
  <si>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</si>
  <si>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</si>
  <si>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</si>
  <si>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</si>
  <si>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</si>
  <si>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</si>
  <si>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</si>
  <si>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</si>
  <si>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</si>
  <si>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</si>
  <si>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</si>
  <si>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</si>
  <si>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</si>
  <si>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</si>
  <si>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</si>
  <si>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</si>
  <si>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</si>
  <si>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</si>
  <si>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</si>
  <si>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</si>
  <si>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</si>
  <si>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</si>
  <si>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</si>
  <si>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</si>
  <si>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</si>
  <si>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</si>
  <si>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</si>
  <si>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</si>
  <si>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</si>
  <si>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</si>
  <si>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</si>
  <si>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</si>
  <si>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</si>
  <si>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</si>
  <si>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</si>
  <si>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</si>
  <si>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</si>
  <si>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</si>
  <si>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</si>
  <si>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</si>
  <si>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</si>
  <si>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</si>
  <si>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</si>
  <si>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</si>
  <si>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</si>
  <si>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</si>
  <si>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</si>
  <si>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</si>
  <si>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</si>
  <si>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</si>
  <si>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</si>
  <si>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</si>
  <si>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</si>
  <si>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</si>
  <si>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</si>
  <si>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</si>
  <si>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</si>
  <si>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</si>
  <si>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</si>
  <si>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</si>
  <si>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</si>
  <si>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</si>
  <si>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</si>
  <si>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</si>
  <si>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</si>
  <si>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</si>
  <si>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</si>
  <si>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</si>
  <si>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</si>
  <si>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</si>
  <si>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</si>
  <si>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</si>
  <si>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</si>
  <si>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</si>
  <si>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</si>
  <si>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</si>
  <si>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</si>
  <si>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</si>
  <si>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</si>
  <si>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</si>
  <si>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</si>
  <si>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</si>
  <si>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</si>
  <si>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</si>
  <si>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</si>
  <si>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</si>
  <si>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</si>
  <si>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</si>
  <si>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</si>
  <si>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</si>
  <si>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</si>
  <si>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</si>
  <si>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</si>
  <si>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</si>
  <si>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</si>
  <si>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</si>
  <si>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</si>
  <si>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</si>
  <si>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</si>
  <si>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</si>
  <si>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</si>
  <si>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</si>
  <si>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</si>
  <si>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</si>
  <si>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</si>
  <si>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</si>
  <si>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</si>
  <si>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</si>
  <si>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</si>
  <si>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</si>
  <si>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</si>
  <si>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</si>
  <si>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</si>
  <si>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</si>
  <si>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</si>
  <si>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</si>
  <si>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</si>
  <si>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</si>
  <si>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</si>
  <si>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</si>
  <si>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</si>
  <si>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</si>
  <si>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</si>
  <si>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</si>
  <si>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</si>
  <si>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</si>
  <si>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</si>
  <si>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</si>
  <si>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</si>
  <si>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</si>
  <si>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</si>
  <si>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</si>
  <si>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</si>
  <si>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</si>
  <si>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</si>
  <si>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</si>
  <si>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</si>
  <si>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</si>
  <si>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</si>
  <si>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</si>
  <si>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</si>
  <si>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</si>
  <si>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</si>
  <si>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</si>
  <si>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</si>
  <si>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</si>
  <si>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</si>
  <si>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</si>
  <si>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</si>
  <si>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</si>
  <si>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</si>
  <si>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</si>
  <si>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</si>
  <si>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</si>
  <si>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</si>
  <si>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</si>
  <si>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</si>
  <si>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</si>
  <si>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</si>
  <si>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</si>
  <si>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</si>
  <si>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</si>
  <si>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</si>
  <si>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</si>
  <si>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</si>
  <si>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</si>
  <si>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</si>
  <si>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</si>
  <si>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</si>
  <si>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</si>
  <si>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</si>
  <si>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</si>
  <si>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</si>
  <si>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</si>
  <si>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</si>
  <si>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</si>
  <si>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</si>
  <si>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</si>
  <si>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</si>
  <si>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</si>
  <si>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</si>
  <si>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</si>
  <si>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</si>
  <si>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</si>
  <si>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</si>
  <si>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</si>
  <si>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</si>
  <si>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</si>
  <si>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</si>
  <si>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</si>
  <si>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</si>
  <si>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</si>
  <si>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</si>
  <si>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</si>
  <si>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</si>
  <si>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</si>
  <si>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</si>
  <si>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</si>
  <si>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</si>
  <si>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</si>
  <si>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</si>
  <si>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</si>
  <si>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</si>
  <si>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</si>
  <si>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</si>
  <si>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</si>
  <si>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</si>
  <si>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</si>
  <si>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</si>
  <si>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</si>
  <si>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</si>
  <si>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</si>
  <si>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</si>
  <si>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</si>
  <si>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</si>
  <si>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</si>
  <si>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</si>
  <si>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</si>
  <si>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</si>
  <si>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</si>
  <si>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</si>
  <si>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</si>
  <si>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</si>
  <si>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</si>
  <si>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</si>
  <si>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</si>
  <si>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</si>
  <si>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</si>
  <si>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</si>
  <si>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</si>
  <si>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</si>
  <si>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</si>
  <si>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</si>
  <si>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</si>
  <si>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</si>
  <si>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</si>
  <si>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</si>
  <si>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</si>
  <si>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</si>
  <si>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</si>
  <si>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</si>
  <si>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</si>
  <si>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</si>
  <si>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</si>
  <si>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</si>
  <si>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</si>
  <si>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</si>
  <si>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</si>
  <si>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</si>
  <si>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</si>
  <si>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</si>
  <si>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</si>
  <si>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</si>
  <si>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</si>
  <si>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</si>
  <si>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</si>
  <si>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</si>
  <si>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</si>
  <si>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</si>
  <si>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</si>
  <si>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</si>
  <si>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</si>
  <si>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</si>
  <si>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</si>
  <si>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</si>
  <si>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</si>
  <si>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</si>
  <si>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</si>
  <si>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</si>
  <si>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</si>
  <si>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</si>
  <si>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</si>
  <si>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</si>
  <si>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</si>
  <si>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</si>
  <si>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</si>
  <si>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</si>
  <si>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</si>
  <si>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</si>
  <si>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</si>
  <si>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</si>
  <si>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</si>
  <si>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</si>
  <si>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</si>
  <si>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</si>
  <si>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</si>
  <si>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</si>
  <si>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</si>
  <si>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</si>
  <si>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</si>
  <si>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</si>
  <si>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</si>
  <si>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</si>
  <si>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</si>
  <si>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</si>
  <si>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</si>
  <si>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</si>
  <si>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</si>
  <si>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</si>
  <si>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</si>
  <si>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</si>
  <si>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</si>
  <si>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</si>
  <si>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</si>
  <si>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</si>
  <si>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</si>
  <si>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</si>
  <si>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</si>
  <si>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</si>
  <si>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</si>
  <si>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</si>
  <si>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</si>
  <si>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</si>
  <si>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</si>
  <si>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</si>
  <si>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</si>
  <si>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</si>
  <si>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</si>
  <si>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</si>
  <si>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</si>
  <si>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</si>
  <si>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</si>
  <si>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</si>
  <si>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</si>
  <si>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</si>
  <si>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</si>
  <si>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</si>
  <si>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</si>
  <si>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</si>
  <si>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</si>
  <si>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</si>
  <si>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</si>
  <si>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</si>
  <si>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</si>
  <si>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</si>
  <si>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</si>
  <si>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</si>
  <si>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</si>
  <si>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</si>
  <si>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</si>
  <si>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</si>
  <si>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</si>
  <si>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</si>
  <si>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</si>
  <si>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</si>
  <si>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</si>
  <si>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</si>
  <si>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</si>
  <si>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</si>
  <si>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</si>
  <si>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</si>
  <si>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</si>
  <si>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</si>
  <si>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</si>
  <si>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</si>
  <si>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</si>
  <si>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</si>
  <si>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</si>
  <si>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</si>
  <si>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</si>
  <si>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</si>
  <si>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</si>
  <si>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</si>
  <si>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</si>
  <si>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</si>
  <si>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</si>
  <si>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</si>
  <si>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</si>
  <si>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</si>
  <si>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</si>
  <si>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</si>
  <si>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</si>
  <si>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</si>
  <si>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</si>
  <si>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</si>
  <si>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</si>
  <si>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</si>
  <si>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</si>
  <si>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</si>
  <si>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</si>
  <si>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</si>
  <si>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</si>
  <si>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</si>
  <si>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</si>
  <si>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</si>
  <si>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</si>
  <si>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</si>
  <si>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</si>
  <si>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</si>
  <si>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</si>
  <si>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</si>
  <si>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</si>
  <si>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</si>
  <si>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</si>
  <si>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</si>
  <si>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</si>
  <si>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</si>
  <si>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</si>
  <si>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</si>
  <si>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</si>
  <si>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</si>
  <si>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</si>
  <si>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</si>
  <si>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</si>
  <si>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</si>
  <si>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</si>
  <si>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</si>
  <si>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</si>
  <si>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</si>
  <si>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</si>
  <si>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</si>
  <si>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</si>
  <si>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</si>
  <si>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</si>
  <si>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</si>
  <si>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</si>
  <si>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</si>
  <si>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</si>
  <si>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</si>
  <si>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</si>
  <si>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</si>
  <si>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</si>
  <si>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</si>
  <si>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</si>
  <si>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</si>
  <si>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</si>
  <si>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</si>
  <si>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</si>
  <si>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</si>
  <si>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</si>
  <si>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</si>
  <si>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</si>
  <si>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</si>
  <si>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</si>
  <si>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</si>
  <si>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</si>
  <si>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</si>
  <si>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</si>
  <si>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</si>
  <si>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</si>
  <si>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</si>
  <si>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</si>
  <si>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</si>
  <si>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</si>
  <si>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</si>
  <si>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</si>
  <si>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</si>
  <si>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</si>
  <si>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</si>
  <si>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</si>
  <si>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</si>
  <si>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</si>
  <si>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</si>
  <si>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</si>
  <si>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</si>
  <si>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</si>
  <si>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</si>
  <si>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</si>
  <si>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</si>
  <si>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</si>
  <si>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</si>
  <si>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</si>
  <si>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</si>
  <si>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</si>
  <si>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</si>
  <si>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</si>
  <si>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</si>
  <si>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</si>
  <si>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</si>
  <si>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</si>
  <si>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</si>
  <si>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</si>
  <si>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</si>
  <si>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</si>
  <si>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</si>
  <si>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</si>
  <si>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</si>
  <si>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</si>
  <si>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</si>
  <si>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</si>
  <si>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</si>
  <si>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</si>
  <si>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</si>
  <si>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</si>
  <si>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</si>
  <si>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</si>
  <si>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</si>
  <si>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</si>
  <si>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</si>
  <si>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</si>
  <si>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</si>
  <si>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</si>
  <si>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</si>
  <si>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</si>
  <si>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</si>
  <si>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</si>
  <si>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</si>
  <si>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</si>
  <si>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</si>
  <si>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</si>
  <si>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</si>
  <si>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</si>
  <si>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</si>
  <si>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</si>
  <si>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</si>
  <si>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</si>
  <si>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</si>
  <si>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</si>
  <si>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</si>
  <si>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</si>
  <si>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</si>
  <si>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</si>
  <si>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</si>
  <si>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</si>
  <si>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</si>
  <si>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</si>
  <si>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</si>
  <si>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</si>
  <si>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</si>
  <si>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</si>
  <si>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</si>
  <si>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</si>
  <si>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</si>
  <si>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</si>
  <si>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</si>
  <si>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</si>
  <si>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</si>
  <si>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</si>
  <si>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</si>
  <si>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</si>
  <si>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</si>
  <si>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</si>
  <si>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</si>
  <si>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</si>
  <si>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</si>
  <si>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</si>
  <si>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</si>
  <si>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</si>
  <si>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</si>
  <si>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</si>
  <si>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</si>
  <si>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</si>
  <si>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</si>
  <si>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</si>
  <si>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</si>
  <si>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</si>
  <si>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</si>
  <si>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</si>
  <si>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</si>
  <si>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</si>
  <si>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</si>
  <si>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</si>
  <si>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</si>
  <si>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</si>
  <si>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</si>
  <si>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</si>
  <si>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</si>
  <si>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</si>
  <si>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</si>
  <si>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</si>
  <si>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</si>
  <si>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</si>
  <si>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</si>
  <si>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</si>
  <si>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</si>
  <si>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</si>
  <si>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</si>
  <si>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</si>
  <si>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</si>
  <si>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</si>
  <si>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</si>
  <si>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</si>
  <si>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</si>
  <si>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</si>
  <si>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</si>
  <si>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</si>
  <si>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</si>
  <si>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</si>
  <si>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</si>
  <si>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</si>
  <si>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</si>
  <si>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</si>
  <si>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</si>
  <si>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</si>
  <si>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</si>
  <si>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</si>
  <si>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</si>
  <si>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</si>
  <si>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</si>
  <si>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</si>
  <si>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</si>
  <si>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</si>
  <si>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</si>
  <si>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</si>
  <si>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</si>
  <si>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</si>
  <si>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</si>
  <si>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</si>
  <si>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</si>
  <si>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</si>
  <si>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</si>
  <si>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</si>
  <si>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</si>
  <si>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</si>
  <si>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</si>
  <si>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</si>
  <si>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</si>
  <si>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</si>
  <si>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</si>
  <si>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</si>
  <si>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</si>
  <si>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</si>
  <si>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</si>
  <si>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</si>
  <si>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</si>
  <si>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</si>
  <si>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</si>
  <si>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</si>
  <si>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</si>
  <si>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</si>
  <si>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</si>
  <si>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</si>
  <si>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</si>
  <si>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</si>
  <si>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</si>
  <si>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</si>
  <si>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</si>
  <si>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</si>
  <si>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</si>
  <si>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</si>
  <si>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</si>
  <si>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</si>
  <si>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</si>
  <si>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</si>
  <si>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</si>
  <si>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</si>
  <si>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</si>
  <si>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</si>
  <si>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</si>
  <si>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</si>
  <si>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</si>
  <si>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</si>
  <si>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</si>
  <si>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</si>
  <si>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</si>
  <si>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</si>
  <si>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</si>
  <si>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</si>
  <si>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</si>
  <si>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</si>
  <si>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</si>
  <si>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</si>
  <si>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</si>
  <si>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</si>
  <si>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</si>
  <si>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</si>
  <si>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</si>
  <si>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</si>
  <si>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</si>
  <si>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</si>
  <si>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</si>
  <si>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</si>
  <si>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</si>
  <si>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</si>
  <si>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</si>
  <si>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</si>
  <si>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</si>
  <si>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</si>
  <si>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</si>
  <si>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</si>
  <si>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</si>
  <si>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</si>
  <si>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</si>
  <si>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</si>
  <si>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</si>
  <si>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</si>
  <si>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</si>
  <si>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</si>
  <si>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</si>
  <si>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</si>
  <si>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</si>
  <si>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</si>
  <si>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</si>
  <si>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</si>
  <si>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</si>
  <si>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</si>
  <si>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</si>
  <si>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</si>
  <si>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</si>
  <si>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</si>
  <si>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</si>
  <si>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</si>
  <si>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</si>
  <si>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</si>
  <si>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</si>
  <si>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</si>
  <si>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</si>
  <si>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</si>
  <si>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</si>
  <si>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</si>
  <si>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</si>
  <si>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</si>
  <si>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</si>
  <si>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</si>
  <si>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</si>
  <si>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</si>
  <si>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</si>
  <si>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</si>
  <si>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</si>
  <si>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</si>
  <si>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</si>
  <si>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</si>
  <si>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</si>
  <si>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</si>
  <si>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</si>
  <si>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</si>
  <si>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</si>
  <si>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</si>
  <si>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</si>
  <si>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</si>
  <si>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</si>
  <si>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</si>
  <si>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</si>
  <si>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</si>
  <si>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</si>
  <si>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</si>
  <si>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</si>
  <si>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</si>
  <si>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</si>
  <si>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</si>
  <si>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</si>
  <si>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</si>
  <si>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</si>
  <si>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</si>
  <si>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</si>
  <si>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</si>
  <si>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</si>
  <si>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</si>
  <si>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</si>
  <si>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</si>
  <si>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</si>
  <si>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</si>
  <si>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</si>
  <si>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</si>
  <si>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</si>
  <si>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</si>
  <si>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</si>
  <si>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</si>
  <si>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</si>
  <si>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</si>
  <si>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</si>
  <si>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</si>
  <si>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</si>
  <si>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</si>
  <si>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</si>
  <si>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</si>
  <si>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</si>
  <si>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</si>
  <si>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</si>
  <si>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</si>
  <si>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</si>
  <si>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</si>
  <si>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</si>
  <si>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</si>
  <si>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</si>
  <si>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</si>
  <si>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</si>
  <si>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</si>
  <si>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</si>
  <si>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</si>
  <si>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</si>
  <si>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</si>
  <si>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</si>
  <si>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</si>
  <si>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</si>
  <si>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</si>
  <si>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</si>
  <si>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</si>
  <si>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</si>
  <si>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</si>
  <si>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</si>
  <si>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</si>
  <si>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</si>
  <si>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</si>
  <si>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</si>
  <si>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</si>
  <si>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</si>
  <si>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</si>
  <si>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</si>
  <si>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</si>
  <si>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</si>
  <si>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</si>
  <si>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</si>
  <si>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</si>
  <si>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</si>
  <si>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</si>
  <si>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</si>
  <si>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</si>
  <si>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</si>
  <si>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</si>
  <si>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</si>
  <si>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</si>
  <si>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</si>
  <si>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</si>
  <si>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</si>
  <si>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</si>
  <si>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</si>
  <si>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</si>
  <si>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</si>
  <si>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</si>
  <si>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</si>
  <si>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</si>
  <si>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</si>
  <si>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</si>
  <si>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</si>
  <si>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</si>
  <si>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</si>
  <si>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</si>
  <si>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</si>
  <si>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</si>
  <si>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</si>
  <si>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</si>
  <si>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</si>
  <si>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</si>
  <si>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</si>
  <si>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</si>
  <si>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</si>
  <si>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</si>
  <si>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</si>
  <si>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</si>
  <si>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</si>
  <si>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</si>
  <si>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</si>
  <si>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</si>
  <si>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</si>
  <si>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</si>
  <si>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</si>
  <si>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</si>
  <si>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</si>
  <si>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</si>
  <si>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</si>
  <si>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</si>
  <si>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</si>
  <si>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</si>
  <si>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</si>
  <si>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</si>
  <si>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</si>
  <si>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</si>
  <si>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</si>
  <si>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</si>
  <si>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</si>
  <si>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</si>
  <si>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</si>
  <si>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</si>
  <si>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</si>
  <si>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</si>
  <si>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</si>
  <si>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</si>
  <si>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</si>
  <si>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</si>
  <si>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</si>
  <si>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</si>
  <si>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</si>
  <si>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</si>
  <si>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</si>
  <si>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</si>
  <si>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</si>
  <si>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</si>
  <si>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</si>
  <si>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</si>
  <si>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</si>
  <si>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</si>
  <si>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</si>
  <si>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</si>
  <si>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</si>
  <si>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</si>
  <si>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</si>
  <si>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</si>
  <si>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</si>
  <si>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</si>
  <si>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</si>
  <si>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</si>
  <si>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</si>
  <si>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</si>
  <si>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</si>
  <si>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</si>
  <si>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</si>
  <si>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</si>
  <si>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</si>
  <si>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</si>
  <si>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</si>
  <si>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</si>
  <si>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</si>
  <si>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</si>
  <si>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</si>
  <si>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</si>
  <si>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</si>
  <si>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</si>
  <si>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</si>
  <si>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</si>
  <si>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</si>
  <si>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</si>
  <si>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</si>
  <si>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</si>
  <si>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</si>
  <si>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</si>
  <si>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</si>
  <si>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</si>
  <si>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</si>
  <si>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</si>
  <si>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</si>
  <si>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</si>
  <si>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</si>
  <si>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</si>
  <si>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</si>
  <si>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</si>
  <si>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</si>
  <si>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</si>
  <si>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</si>
  <si>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</si>
  <si>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</si>
  <si>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</si>
  <si>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</si>
  <si>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</si>
  <si>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</si>
  <si>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</si>
  <si>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</si>
  <si>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</si>
  <si>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</si>
  <si>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</si>
  <si>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</si>
  <si>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</si>
  <si>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</si>
  <si>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</si>
  <si>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</si>
  <si>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</si>
  <si>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</si>
  <si>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</si>
  <si>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</si>
  <si>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</si>
  <si>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</si>
  <si>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</si>
  <si>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</si>
  <si>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</si>
  <si>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</si>
  <si>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</si>
  <si>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</si>
  <si>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</si>
  <si>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</si>
  <si>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</si>
  <si>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</si>
  <si>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</si>
  <si>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</si>
  <si>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</si>
  <si>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</si>
  <si>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</si>
  <si>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</si>
  <si>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</si>
  <si>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</si>
  <si>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</si>
  <si>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</si>
  <si>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</si>
  <si>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</si>
  <si>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</si>
  <si>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</si>
  <si>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</si>
  <si>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</si>
  <si>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</si>
  <si>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</si>
  <si>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</si>
  <si>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</si>
  <si>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</si>
  <si>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</si>
  <si>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</si>
  <si>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</si>
  <si>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</si>
  <si>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</si>
  <si>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</si>
  <si>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</si>
  <si>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</si>
  <si>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</si>
  <si>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</si>
  <si>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</si>
  <si>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</si>
  <si>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</si>
  <si>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</si>
  <si>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</si>
  <si>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</si>
  <si>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</si>
  <si>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</si>
  <si>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</si>
  <si>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</si>
  <si>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</si>
  <si>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</si>
  <si>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</si>
  <si>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</si>
  <si>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</si>
  <si>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</si>
  <si>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</si>
  <si>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</si>
  <si>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</si>
  <si>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</si>
  <si>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</si>
  <si>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</si>
  <si>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</si>
  <si>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</si>
  <si>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</si>
  <si>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</si>
  <si>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</si>
  <si>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</si>
  <si>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</si>
  <si>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</si>
  <si>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</si>
  <si>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</si>
  <si>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</si>
  <si>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</si>
  <si>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</si>
  <si>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</si>
  <si>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</si>
  <si>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</si>
  <si>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</si>
  <si>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</si>
  <si>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</si>
  <si>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</si>
  <si>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</si>
  <si>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</si>
  <si>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</si>
  <si>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</si>
  <si>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</si>
  <si>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</si>
  <si>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</si>
  <si>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</si>
  <si>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</si>
  <si>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</si>
  <si>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</si>
  <si>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</si>
  <si>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</si>
  <si>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</si>
  <si>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</si>
  <si>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</si>
  <si>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</si>
  <si>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</si>
  <si>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</si>
  <si>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</si>
  <si>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</si>
  <si>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</si>
  <si>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</si>
  <si>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</si>
  <si>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</si>
  <si>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</si>
  <si>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</si>
  <si>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</si>
  <si>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</si>
  <si>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</si>
  <si>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</si>
  <si>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</si>
  <si>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</si>
  <si>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</si>
  <si>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</si>
  <si>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</si>
  <si>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</si>
  <si>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</si>
  <si>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</si>
  <si>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</si>
  <si>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</si>
  <si>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</si>
  <si>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</si>
  <si>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</si>
  <si>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</si>
  <si>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</si>
  <si>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</si>
  <si>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</si>
  <si>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</si>
  <si>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</si>
  <si>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</si>
  <si>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</si>
  <si>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</si>
  <si>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</si>
  <si>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</si>
  <si>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</si>
  <si>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</si>
  <si>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</si>
  <si>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</si>
  <si>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</si>
  <si>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</si>
  <si>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</si>
  <si>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</si>
  <si>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</si>
  <si>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</si>
  <si>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</si>
  <si>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</si>
  <si>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</si>
  <si>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</si>
  <si>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</si>
  <si>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</si>
  <si>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</si>
  <si>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</si>
  <si>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</si>
  <si>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</si>
  <si>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</si>
  <si>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</si>
  <si>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</si>
  <si>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</si>
  <si>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</si>
  <si>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</si>
  <si>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</si>
  <si>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</si>
  <si>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</si>
  <si>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</si>
  <si>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</si>
  <si>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</si>
  <si>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</si>
  <si>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</si>
  <si>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</si>
  <si>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</si>
  <si>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</si>
  <si>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</si>
  <si>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</si>
  <si>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</si>
  <si>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</si>
  <si>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</si>
  <si>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</si>
  <si>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</si>
  <si>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</si>
  <si>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</si>
  <si>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</si>
  <si>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</si>
  <si>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</si>
  <si>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</si>
  <si>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</si>
  <si>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</si>
  <si>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</si>
  <si>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</si>
  <si>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</si>
  <si>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</si>
  <si>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</si>
  <si>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</si>
  <si>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</si>
  <si>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</si>
  <si>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</si>
  <si>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</si>
  <si>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</si>
  <si>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</si>
  <si>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</si>
  <si>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</si>
  <si>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</si>
  <si>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</si>
  <si>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</si>
  <si>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</si>
  <si>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</si>
  <si>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</si>
  <si>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</si>
  <si>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</si>
  <si>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</si>
  <si>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</si>
  <si>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</si>
  <si>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</si>
  <si>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</si>
  <si>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</si>
  <si>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</si>
  <si>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</si>
  <si>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</si>
  <si>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</si>
  <si>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</si>
  <si>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</si>
  <si>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</si>
  <si>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</si>
  <si>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</si>
  <si>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</si>
  <si>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</si>
  <si>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</si>
  <si>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</si>
  <si>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</si>
  <si>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</si>
  <si>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</si>
  <si>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</si>
  <si>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</si>
  <si>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</si>
  <si>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</si>
  <si>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</si>
  <si>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</si>
  <si>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</si>
  <si>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</si>
  <si>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</si>
  <si>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</si>
  <si>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</si>
  <si>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</si>
  <si>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</si>
  <si>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</si>
  <si>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</si>
  <si>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</si>
  <si>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</si>
  <si>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</si>
  <si>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</si>
  <si>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</si>
  <si>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</si>
  <si>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</si>
  <si>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</si>
  <si>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</si>
  <si>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</si>
  <si>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</si>
  <si>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</si>
  <si>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</si>
  <si>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</si>
  <si>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</si>
  <si>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</si>
  <si>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</si>
  <si>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</si>
  <si>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</si>
  <si>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</si>
  <si>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</si>
  <si>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</si>
  <si>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</si>
  <si>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</si>
  <si>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</si>
  <si>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</si>
  <si>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</si>
  <si>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</si>
  <si>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</si>
  <si>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</si>
  <si>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</si>
  <si>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</si>
  <si>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</si>
  <si>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</si>
  <si>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</si>
  <si>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</si>
  <si>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</si>
  <si>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</si>
  <si>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</si>
  <si>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</si>
  <si>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</si>
  <si>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</si>
  <si>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</si>
  <si>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</si>
  <si>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</si>
  <si>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</si>
  <si>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</si>
  <si>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</si>
  <si>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</si>
  <si>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</si>
  <si>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</si>
  <si>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</si>
  <si>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</si>
  <si>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</si>
  <si>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</si>
  <si>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</si>
  <si>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</si>
  <si>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</si>
  <si>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</si>
  <si>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</si>
  <si>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</si>
  <si>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</si>
  <si>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</si>
  <si>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</si>
  <si>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</si>
  <si>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</si>
  <si>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</si>
  <si>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</si>
  <si>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</si>
  <si>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</si>
  <si>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</si>
  <si>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</si>
  <si>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</si>
  <si>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</si>
  <si>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</si>
  <si>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</si>
  <si>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</si>
  <si>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</si>
  <si>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</si>
  <si>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</si>
  <si>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</si>
  <si>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</si>
  <si>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</si>
  <si>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</si>
  <si>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</si>
  <si>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</si>
  <si>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</si>
  <si>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</si>
  <si>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</si>
  <si>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</si>
  <si>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</si>
  <si>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</si>
  <si>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</si>
  <si>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</si>
  <si>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</si>
  <si>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</si>
  <si>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</si>
  <si>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</si>
  <si>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</si>
  <si>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</si>
  <si>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</si>
  <si>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</si>
  <si>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</si>
  <si>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</si>
  <si>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</si>
  <si>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</si>
  <si>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</si>
  <si>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</si>
  <si>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</si>
  <si>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</si>
  <si>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</si>
  <si>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</si>
  <si>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</si>
  <si>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</si>
  <si>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</si>
  <si>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</si>
  <si>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</si>
  <si>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</si>
  <si>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</si>
  <si>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</si>
  <si>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</si>
  <si>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</si>
  <si>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</si>
  <si>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</si>
  <si>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</si>
  <si>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</si>
  <si>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</si>
  <si>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</si>
  <si>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</si>
  <si>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</si>
  <si>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</si>
  <si>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</si>
  <si>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</si>
  <si>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</si>
  <si>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</si>
  <si>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</si>
  <si>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</si>
  <si>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</si>
  <si>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</si>
  <si>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</si>
  <si>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</si>
  <si>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</si>
  <si>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</si>
  <si>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</si>
  <si>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</si>
  <si>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</si>
  <si>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</si>
  <si>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</si>
  <si>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</si>
  <si>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</si>
  <si>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</si>
  <si>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</si>
  <si>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</si>
  <si>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</si>
  <si>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</si>
  <si>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</si>
  <si>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</si>
  <si>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</si>
  <si>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</si>
  <si>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</si>
  <si>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</si>
  <si>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</si>
  <si>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</si>
  <si>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</si>
  <si>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</si>
  <si>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</si>
  <si>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</si>
  <si>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</si>
  <si>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</si>
  <si>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</si>
  <si>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</si>
  <si>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</si>
  <si>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</si>
  <si>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</si>
  <si>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</si>
  <si>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</si>
  <si>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</si>
  <si>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</si>
  <si>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</si>
  <si>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</si>
  <si>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</si>
  <si>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</si>
  <si>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</si>
  <si>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</si>
  <si>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</si>
  <si>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</si>
  <si>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</si>
  <si>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</si>
  <si>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</si>
  <si>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</si>
  <si>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</si>
  <si>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</si>
  <si>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</si>
  <si>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</si>
  <si>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</si>
  <si>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</si>
  <si>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</si>
  <si>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</si>
  <si>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</si>
  <si>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</si>
  <si>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</si>
  <si>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</si>
  <si>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</si>
  <si>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</si>
  <si>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</si>
  <si>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</si>
  <si>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</si>
  <si>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</si>
  <si>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</si>
  <si>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</si>
  <si>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</si>
  <si>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</si>
  <si>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</si>
  <si>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</si>
  <si>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</si>
  <si>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</si>
  <si>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</si>
  <si>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</si>
  <si>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</si>
  <si>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</si>
  <si>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</si>
  <si>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</si>
  <si>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</si>
  <si>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</si>
  <si>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</si>
  <si>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</si>
  <si>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</si>
  <si>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</si>
  <si>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</si>
  <si>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</si>
  <si>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</si>
  <si>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</si>
  <si>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</si>
  <si>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</si>
  <si>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</si>
  <si>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</si>
  <si>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</si>
  <si>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</si>
  <si>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</si>
  <si>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</si>
  <si>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</si>
  <si>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</si>
  <si>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</si>
  <si>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</si>
  <si>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</si>
  <si>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</si>
  <si>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</si>
  <si>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</si>
  <si>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</si>
  <si>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</si>
  <si>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</si>
  <si>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</si>
  <si>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</si>
  <si>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</si>
  <si>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</si>
  <si>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</si>
  <si>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</si>
  <si>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</si>
  <si>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</si>
  <si>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</si>
  <si>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</si>
  <si>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</si>
  <si>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</si>
  <si>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</si>
  <si>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</si>
  <si>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</si>
  <si>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</si>
  <si>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</si>
  <si>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</si>
  <si>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</si>
  <si>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</si>
  <si>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</si>
  <si>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</si>
  <si>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</si>
  <si>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</si>
  <si>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</si>
  <si>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</si>
  <si>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</si>
  <si>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</si>
  <si>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</si>
  <si>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</si>
  <si>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</si>
  <si>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</si>
  <si>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</si>
  <si>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</si>
  <si>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</si>
  <si>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</si>
  <si>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</si>
  <si>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</si>
  <si>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</si>
  <si>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</si>
  <si>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</si>
  <si>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</si>
  <si>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</si>
  <si>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</si>
  <si>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</si>
  <si>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</si>
  <si>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</si>
  <si>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</si>
  <si>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</si>
  <si>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</si>
  <si>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</si>
  <si>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</si>
  <si>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</si>
  <si>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</si>
  <si>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</si>
  <si>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</si>
  <si>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</si>
  <si>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</si>
  <si>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</si>
  <si>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</si>
  <si>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</si>
  <si>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</si>
  <si>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</si>
  <si>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</si>
  <si>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</si>
  <si>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</si>
  <si>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</si>
  <si>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</si>
  <si>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</si>
  <si>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</si>
  <si>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</si>
  <si>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</si>
  <si>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</si>
  <si>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</si>
  <si>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</si>
  <si>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</si>
  <si>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</si>
  <si>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</si>
  <si>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</si>
  <si>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</si>
  <si>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</si>
  <si>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</si>
  <si>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</si>
  <si>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</si>
  <si>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</si>
  <si>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</si>
  <si>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</si>
  <si>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</si>
  <si>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</si>
  <si>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</si>
  <si>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</si>
  <si>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</si>
  <si>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</si>
  <si>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</si>
  <si>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</si>
  <si>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</si>
  <si>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</si>
  <si>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</si>
  <si>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</si>
  <si>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</si>
  <si>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</si>
  <si>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</si>
  <si>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</si>
  <si>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</si>
  <si>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</si>
  <si>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</si>
  <si>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</si>
  <si>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</si>
  <si>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</si>
  <si>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</si>
  <si>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</si>
  <si>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</si>
  <si>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</si>
  <si>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</si>
  <si>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</si>
  <si>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</si>
  <si>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</si>
  <si>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</si>
  <si>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</si>
  <si>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</si>
  <si>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</si>
  <si>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</si>
  <si>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</si>
  <si>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</si>
  <si>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</si>
  <si>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</si>
  <si>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</si>
  <si>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</si>
  <si>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</si>
  <si>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</si>
  <si>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</si>
  <si>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</si>
  <si>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</si>
  <si>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</si>
  <si>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</si>
  <si>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</si>
  <si>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</si>
  <si>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</si>
  <si>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</si>
  <si>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</si>
  <si>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</si>
  <si>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</si>
  <si>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</si>
  <si>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</si>
  <si>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</si>
  <si>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</si>
  <si>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</si>
  <si>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</si>
  <si>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</si>
  <si>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</si>
  <si>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</si>
  <si>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</si>
  <si>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</si>
  <si>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</si>
  <si>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</si>
  <si>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</si>
  <si>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</si>
  <si>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</si>
  <si>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</si>
  <si>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</si>
  <si>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</si>
  <si>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</si>
  <si>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</si>
  <si>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</si>
  <si>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</si>
  <si>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</si>
  <si>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</si>
  <si>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</si>
  <si>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</si>
  <si>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</si>
  <si>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</si>
  <si>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</si>
  <si>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</si>
  <si>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</si>
  <si>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</si>
  <si>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</si>
  <si>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</si>
  <si>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</si>
  <si>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</si>
  <si>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</si>
  <si>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</si>
  <si>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</si>
  <si>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</si>
  <si>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</si>
  <si>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</si>
  <si>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</si>
  <si>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</si>
  <si>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</si>
  <si>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</si>
  <si>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</si>
  <si>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</si>
  <si>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</si>
  <si>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</si>
  <si>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</si>
  <si>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</si>
  <si>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</si>
  <si>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</si>
  <si>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</si>
  <si>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</si>
  <si>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</si>
  <si>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</si>
  <si>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</si>
  <si>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</si>
  <si>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</si>
  <si>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</si>
  <si>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</si>
  <si>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</si>
  <si>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</si>
  <si>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</si>
  <si>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</si>
  <si>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</si>
  <si>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</si>
  <si>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</si>
  <si>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</si>
  <si>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</si>
  <si>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</si>
  <si>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</si>
  <si>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</si>
  <si>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</si>
  <si>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</si>
  <si>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</si>
  <si>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</si>
  <si>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</si>
  <si>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</si>
  <si>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</si>
  <si>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</si>
  <si>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</si>
  <si>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</si>
  <si>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</si>
  <si>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</si>
  <si>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</si>
  <si>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</si>
  <si>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</si>
  <si>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</si>
  <si>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</si>
  <si>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</si>
  <si>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</si>
  <si>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</si>
  <si>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</si>
  <si>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</si>
  <si>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</si>
  <si>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</si>
  <si>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</si>
  <si>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</si>
  <si>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</si>
  <si>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</si>
  <si>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</si>
  <si>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</si>
  <si>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</si>
  <si>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</si>
  <si>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</si>
  <si>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</si>
  <si>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</si>
  <si>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</si>
  <si>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</si>
  <si>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</si>
  <si>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</si>
  <si>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</si>
  <si>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</si>
  <si>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</si>
  <si>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</si>
  <si>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</si>
  <si>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</si>
  <si>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</si>
  <si>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</si>
  <si>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</si>
  <si>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</si>
  <si>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</si>
  <si>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</si>
  <si>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</si>
  <si>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</si>
  <si>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</si>
  <si>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</si>
  <si>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</si>
  <si>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</si>
  <si>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</si>
  <si>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</si>
  <si>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</si>
  <si>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</si>
  <si>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</si>
  <si>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</si>
  <si>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</si>
  <si>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</si>
  <si>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</si>
  <si>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</si>
  <si>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</si>
  <si>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</si>
  <si>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</si>
  <si>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</si>
  <si>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</si>
  <si>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</si>
  <si>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</si>
  <si>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</si>
  <si>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</si>
  <si>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</si>
  <si>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</si>
  <si>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</si>
  <si>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</si>
  <si>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</si>
  <si>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</si>
  <si>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</si>
  <si>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</si>
  <si>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</si>
  <si>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</si>
  <si>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</si>
  <si>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</si>
  <si>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</si>
  <si>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</si>
  <si>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</si>
  <si>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</si>
  <si>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</si>
  <si>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</si>
  <si>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</si>
  <si>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</si>
  <si>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</si>
  <si>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</si>
  <si>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</si>
  <si>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</si>
  <si>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</si>
  <si>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</si>
  <si>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</si>
  <si>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</si>
  <si>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</si>
  <si>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</si>
  <si>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</si>
  <si>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</si>
  <si>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</si>
  <si>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</si>
  <si>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</si>
  <si>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</si>
  <si>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</si>
  <si>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</si>
  <si>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</si>
  <si>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</si>
  <si>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</si>
  <si>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</si>
  <si>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</si>
  <si>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</si>
  <si>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</si>
  <si>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</si>
  <si>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</si>
  <si>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</si>
  <si>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</si>
  <si>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</si>
  <si>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</si>
  <si>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</si>
  <si>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</si>
  <si>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</si>
  <si>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</si>
  <si>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</si>
  <si>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</si>
  <si>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</si>
  <si>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</si>
  <si>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</si>
  <si>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</si>
  <si>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</si>
  <si>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</si>
  <si>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</si>
  <si>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</si>
  <si>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</si>
  <si>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</si>
  <si>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</si>
  <si>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</si>
  <si>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</si>
  <si>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</si>
  <si>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</si>
  <si>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</si>
  <si>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</si>
  <si>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</si>
  <si>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</si>
  <si>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</si>
  <si>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</si>
  <si>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</si>
  <si>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</si>
  <si>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</si>
  <si>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</si>
  <si>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</si>
  <si>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</si>
  <si>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</si>
  <si>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</si>
  <si>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</si>
  <si>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</si>
  <si>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</si>
  <si>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</si>
  <si>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</si>
  <si>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</si>
  <si>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</si>
  <si>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</si>
  <si>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</si>
  <si>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</si>
  <si>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</si>
  <si>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</si>
  <si>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</si>
  <si>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</si>
  <si>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</si>
  <si>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</si>
  <si>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</si>
  <si>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</si>
  <si>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</si>
  <si>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</si>
  <si>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</si>
  <si>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</si>
  <si>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</si>
  <si>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</si>
  <si>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</si>
  <si>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</si>
  <si>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</si>
  <si>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</si>
  <si>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</si>
  <si>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</si>
  <si>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</si>
  <si>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</si>
  <si>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</si>
  <si>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</si>
  <si>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</si>
  <si>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</si>
  <si>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</si>
  <si>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</si>
  <si>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</si>
  <si>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</si>
  <si>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</si>
  <si>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</si>
  <si>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</si>
  <si>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</si>
  <si>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</si>
  <si>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</si>
  <si>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</si>
  <si>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</si>
  <si>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</si>
  <si>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</si>
  <si>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</si>
  <si>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</si>
  <si>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</si>
  <si>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</si>
  <si>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</si>
  <si>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</si>
  <si>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</si>
  <si>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</si>
  <si>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</si>
  <si>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</si>
  <si>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</si>
  <si>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</si>
  <si>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</si>
  <si>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</si>
  <si>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</si>
  <si>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</si>
  <si>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</si>
  <si>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</si>
  <si>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</si>
  <si>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</si>
  <si>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</si>
  <si>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</si>
  <si>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</si>
  <si>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</si>
  <si>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</si>
  <si>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</si>
  <si>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</si>
  <si>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</si>
  <si>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</si>
  <si>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</si>
  <si>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</si>
  <si>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</si>
  <si>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</si>
  <si>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</si>
  <si>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</si>
  <si>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</si>
  <si>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</si>
  <si>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</si>
  <si>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</si>
  <si>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</si>
  <si>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</si>
  <si>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</si>
  <si>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</si>
  <si>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</si>
  <si>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</si>
  <si>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</si>
  <si>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</si>
  <si>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</si>
  <si>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</si>
  <si>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</si>
  <si>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</si>
  <si>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</si>
  <si>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</si>
  <si>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</si>
  <si>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</si>
  <si>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</si>
  <si>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</si>
  <si>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</si>
  <si>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</si>
  <si>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</si>
  <si>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</si>
  <si>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</si>
  <si>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</si>
  <si>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</si>
  <si>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</si>
  <si>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</si>
  <si>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</si>
  <si>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</si>
  <si>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</si>
  <si>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</si>
  <si>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</si>
  <si>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</si>
  <si>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</si>
  <si>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</si>
  <si>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</si>
  <si>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</si>
  <si>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</si>
  <si>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</si>
  <si>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</si>
  <si>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</si>
  <si>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</si>
  <si>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</si>
  <si>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</si>
  <si>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</si>
  <si>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</si>
  <si>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</si>
  <si>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</si>
  <si>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</si>
  <si>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</si>
  <si>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</si>
  <si>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</si>
  <si>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</si>
  <si>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</si>
  <si>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</si>
  <si>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</si>
  <si>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</si>
  <si>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</si>
  <si>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</si>
  <si>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</si>
  <si>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</si>
  <si>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</si>
  <si>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</si>
  <si>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</si>
  <si>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</si>
  <si>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</si>
  <si>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</si>
  <si>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</si>
  <si>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</si>
  <si>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</si>
  <si>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</si>
  <si>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</si>
  <si>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</si>
  <si>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</si>
  <si>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</si>
  <si>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</si>
  <si>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</si>
  <si>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</si>
  <si>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</si>
  <si>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</si>
  <si>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</si>
  <si>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</si>
  <si>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</si>
  <si>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</si>
  <si>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</si>
  <si>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</si>
  <si>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</si>
  <si>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</si>
  <si>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</si>
  <si>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</si>
  <si>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</si>
  <si>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</si>
  <si>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</si>
  <si>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</si>
  <si>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</si>
  <si>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</si>
  <si>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</si>
  <si>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</si>
  <si>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</si>
  <si>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</si>
  <si>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</si>
  <si>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</si>
  <si>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</si>
  <si>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</si>
  <si>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</si>
  <si>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</si>
  <si>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</si>
  <si>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</si>
  <si>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</si>
  <si>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</si>
  <si>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</si>
  <si>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</si>
  <si>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</si>
  <si>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</si>
  <si>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</si>
  <si>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</si>
  <si>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</si>
  <si>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</si>
  <si>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</si>
  <si>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</si>
  <si>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</si>
  <si>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</si>
  <si>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</si>
  <si>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</si>
  <si>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</si>
  <si>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</si>
  <si>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</si>
  <si>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</si>
  <si>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</si>
  <si>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</si>
  <si>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</si>
  <si>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</si>
  <si>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</si>
  <si>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</si>
  <si>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</si>
  <si>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</si>
  <si>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</si>
  <si>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</si>
  <si>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</si>
  <si>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</si>
  <si>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</si>
  <si>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</si>
  <si>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</si>
  <si>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</si>
  <si>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</si>
  <si>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</si>
  <si>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</si>
  <si>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</si>
  <si>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</si>
  <si>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</si>
  <si>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</si>
  <si>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</si>
  <si>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</si>
  <si>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</si>
  <si>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</si>
  <si>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</si>
  <si>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</si>
  <si>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</si>
  <si>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</si>
  <si>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</si>
  <si>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</si>
  <si>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</si>
  <si>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</si>
  <si>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</si>
  <si>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</si>
  <si>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</si>
  <si>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</si>
  <si>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</si>
  <si>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</si>
  <si>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</si>
  <si>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</si>
  <si>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</si>
  <si>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</si>
  <si>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</si>
  <si>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</si>
  <si>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</si>
  <si>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</si>
  <si>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</si>
  <si>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</si>
  <si>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</si>
  <si>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</si>
  <si>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</si>
  <si>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</si>
  <si>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</si>
  <si>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</si>
  <si>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</si>
  <si>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</si>
  <si>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</si>
  <si>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</si>
  <si>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</si>
  <si>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</si>
  <si>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</si>
  <si>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</si>
  <si>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</si>
  <si>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</si>
  <si>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</si>
  <si>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</si>
  <si>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</si>
  <si>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</si>
  <si>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</si>
  <si>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</si>
  <si>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</si>
  <si>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</si>
  <si>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</si>
  <si>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</si>
  <si>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</si>
  <si>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</si>
  <si>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</si>
  <si>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</si>
  <si>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</si>
  <si>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</si>
  <si>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</si>
  <si>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</si>
  <si>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</si>
  <si>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</si>
  <si>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</si>
  <si>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</si>
  <si>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</si>
  <si>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</si>
  <si>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</si>
  <si>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</si>
  <si>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</si>
  <si>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</si>
  <si>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</si>
  <si>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</si>
  <si>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</si>
  <si>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</si>
  <si>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</si>
  <si>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</si>
  <si>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</si>
  <si>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</si>
  <si>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</si>
  <si>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</si>
  <si>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</si>
  <si>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</si>
  <si>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</si>
  <si>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</si>
  <si>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</si>
  <si>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</si>
  <si>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</si>
  <si>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</si>
  <si>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</si>
  <si>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</si>
  <si>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</si>
  <si>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</si>
  <si>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</si>
  <si>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</si>
  <si>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</si>
  <si>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</si>
  <si>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</si>
  <si>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</si>
  <si>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</si>
  <si>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</si>
  <si>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</si>
  <si>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</si>
  <si>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</si>
  <si>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</si>
  <si>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</si>
  <si>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</si>
  <si>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</si>
  <si>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</si>
  <si>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</si>
  <si>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</si>
  <si>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</si>
  <si>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</si>
  <si>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</si>
  <si>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</si>
  <si>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</si>
  <si>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</si>
  <si>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</si>
  <si>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</si>
  <si>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</si>
  <si>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</si>
  <si>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</si>
  <si>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</si>
  <si>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</si>
  <si>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</si>
  <si>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</si>
  <si>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</si>
  <si>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</si>
  <si>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</si>
  <si>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</si>
  <si>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</si>
  <si>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</si>
  <si>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</si>
  <si>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</si>
  <si>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</si>
  <si>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</si>
  <si>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</si>
  <si>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</si>
  <si>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</si>
  <si>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</si>
  <si>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</si>
  <si>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</si>
  <si>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</si>
  <si>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</si>
  <si>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</si>
  <si>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</si>
  <si>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</si>
  <si>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</si>
  <si>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</si>
  <si>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</si>
  <si>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</si>
  <si>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</si>
  <si>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</si>
  <si>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</si>
  <si>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</si>
  <si>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</si>
  <si>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</si>
  <si>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</si>
  <si>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</si>
  <si>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</si>
  <si>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</si>
  <si>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</si>
  <si>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</si>
  <si>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</si>
  <si>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</si>
  <si>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</si>
  <si>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</si>
  <si>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</si>
  <si>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</si>
  <si>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</si>
  <si>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</si>
  <si>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</si>
  <si>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</si>
  <si>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</si>
  <si>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</si>
  <si>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</si>
  <si>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</si>
  <si>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</si>
  <si>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</si>
  <si>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</si>
  <si>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</si>
  <si>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</si>
  <si>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</si>
  <si>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</si>
  <si>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</si>
  <si>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</si>
  <si>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</si>
  <si>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</si>
  <si>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</si>
  <si>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</si>
  <si>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</si>
  <si>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</si>
  <si>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</si>
  <si>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</si>
  <si>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</si>
  <si>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</si>
  <si>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</si>
  <si>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</si>
  <si>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</si>
  <si>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</si>
  <si>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</si>
  <si>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</si>
  <si>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</si>
  <si>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</si>
  <si>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</si>
  <si>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</si>
  <si>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</si>
  <si>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</si>
  <si>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</si>
  <si>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</si>
  <si>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</si>
  <si>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</si>
  <si>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</si>
  <si>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</si>
  <si>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</si>
  <si>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</si>
  <si>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</si>
  <si>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</si>
  <si>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</si>
  <si>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</si>
  <si>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</si>
  <si>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</si>
  <si>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</si>
  <si>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</si>
  <si>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</si>
  <si>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</si>
  <si>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</si>
  <si>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</si>
  <si>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</si>
  <si>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</si>
  <si>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</si>
  <si>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</si>
  <si>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</si>
  <si>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</si>
  <si>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</si>
  <si>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</si>
  <si>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</si>
  <si>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</si>
  <si>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</si>
  <si>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</si>
  <si>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</si>
  <si>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</si>
  <si>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</si>
  <si>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</si>
  <si>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</si>
  <si>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</si>
  <si>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</si>
  <si>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</si>
  <si>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</si>
  <si>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</si>
  <si>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</si>
  <si>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</si>
  <si>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</si>
  <si>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</si>
  <si>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</si>
  <si>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</si>
  <si>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</si>
  <si>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</si>
  <si>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</si>
  <si>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</si>
  <si>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</si>
  <si>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</si>
  <si>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</si>
  <si>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</si>
  <si>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</si>
  <si>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</si>
  <si>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</si>
  <si>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</si>
  <si>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</si>
  <si>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</si>
  <si>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</si>
  <si>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</si>
  <si>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</si>
  <si>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</si>
  <si>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</si>
  <si>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</si>
  <si>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</si>
  <si>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</si>
  <si>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</si>
  <si>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</si>
  <si>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</si>
  <si>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</si>
  <si>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</si>
  <si>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</si>
  <si>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</si>
  <si>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</si>
  <si>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</si>
  <si>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</si>
  <si>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</si>
  <si>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</si>
  <si>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</si>
  <si>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</si>
  <si>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</si>
  <si>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</si>
  <si>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</si>
  <si>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</si>
  <si>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</si>
  <si>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</si>
  <si>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</si>
  <si>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</si>
  <si>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</si>
  <si>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</si>
  <si>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</si>
  <si>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</si>
  <si>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</si>
  <si>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</si>
  <si>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</si>
  <si>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</si>
  <si>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</si>
  <si>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</si>
  <si>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</si>
  <si>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</si>
  <si>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</si>
  <si>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</si>
  <si>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</si>
  <si>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</si>
  <si>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</si>
  <si>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</si>
  <si>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</si>
  <si>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</si>
  <si>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</si>
  <si>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</si>
  <si>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</si>
  <si>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</si>
  <si>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</si>
  <si>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</si>
  <si>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</si>
  <si>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</si>
  <si>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</si>
  <si>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</si>
  <si>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</si>
  <si>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</si>
  <si>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</si>
  <si>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</si>
  <si>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</si>
  <si>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</si>
  <si>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</si>
  <si>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</si>
  <si>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</si>
  <si>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</si>
  <si>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</si>
  <si>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</si>
  <si>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</si>
  <si>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</si>
  <si>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</si>
  <si>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</si>
  <si>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</si>
  <si>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</si>
  <si>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</si>
  <si>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</si>
  <si>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</si>
  <si>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</si>
  <si>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</si>
  <si>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</si>
  <si>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</si>
  <si>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</si>
  <si>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</si>
  <si>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</si>
  <si>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</si>
  <si>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</si>
  <si>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</si>
  <si>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</si>
  <si>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</si>
  <si>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</si>
  <si>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</si>
  <si>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</si>
  <si>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</si>
  <si>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</si>
  <si>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</si>
  <si>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</si>
  <si>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</si>
  <si>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</si>
  <si>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</si>
  <si>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</si>
  <si>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</si>
  <si>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</si>
  <si>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</si>
  <si>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</si>
  <si>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</si>
  <si>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</si>
  <si>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</si>
  <si>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</si>
  <si>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</si>
  <si>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</si>
  <si>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</si>
  <si>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</si>
  <si>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</si>
  <si>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</si>
  <si>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</si>
  <si>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</si>
  <si>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</si>
  <si>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</si>
  <si>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</si>
  <si>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</si>
  <si>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</si>
  <si>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</si>
  <si>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</si>
  <si>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</si>
  <si>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</si>
  <si>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</si>
  <si>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</si>
  <si>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</si>
  <si>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</si>
  <si>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</si>
  <si>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</si>
  <si>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</si>
  <si>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</si>
  <si>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</si>
  <si>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</si>
  <si>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</si>
  <si>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</si>
  <si>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</si>
  <si>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</si>
  <si>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</si>
  <si>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</si>
  <si>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</si>
  <si>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</si>
  <si>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</si>
  <si>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</si>
  <si>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</si>
  <si>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</si>
  <si>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</si>
  <si>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</si>
  <si>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</si>
  <si>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</si>
  <si>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</si>
  <si>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</si>
  <si>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</si>
  <si>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</si>
  <si>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</si>
  <si>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</si>
  <si>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</si>
  <si>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</si>
  <si>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</si>
  <si>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</si>
  <si>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</si>
  <si>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</si>
  <si>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</si>
  <si>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</si>
  <si>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</si>
  <si>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</si>
  <si>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</si>
  <si>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</si>
  <si>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</si>
  <si>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</si>
  <si>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</si>
  <si>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</si>
  <si>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</si>
  <si>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</si>
  <si>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</si>
  <si>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</si>
  <si>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</si>
  <si>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</si>
  <si>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</si>
  <si>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</si>
  <si>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</si>
  <si>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</si>
  <si>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</si>
  <si>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</si>
  <si>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</si>
  <si>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</si>
  <si>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</si>
  <si>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</si>
  <si>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</si>
  <si>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</si>
  <si>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</si>
  <si>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</si>
  <si>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</si>
  <si>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</si>
  <si>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</si>
  <si>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</si>
  <si>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</si>
  <si>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</si>
  <si>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</si>
  <si>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</si>
  <si>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</si>
  <si>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</si>
  <si>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</si>
  <si>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</si>
  <si>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</si>
  <si>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</si>
  <si>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</si>
  <si>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</si>
  <si>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</si>
  <si>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</si>
  <si>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</si>
  <si>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</si>
  <si>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</si>
  <si>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</si>
  <si>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</si>
  <si>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</si>
  <si>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</si>
  <si>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</si>
  <si>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</si>
  <si>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</si>
  <si>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</si>
  <si>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</si>
  <si>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</si>
  <si>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</si>
  <si>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</si>
  <si>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</si>
  <si>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</si>
  <si>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</si>
  <si>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</si>
  <si>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</si>
  <si>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</si>
  <si>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</si>
  <si>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</si>
  <si>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</si>
  <si>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</si>
  <si>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</si>
  <si>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</si>
  <si>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</si>
  <si>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</si>
  <si>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</si>
  <si>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</si>
  <si>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</si>
  <si>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</si>
  <si>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</si>
  <si>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</si>
  <si>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</si>
  <si>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</si>
  <si>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</si>
  <si>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</si>
  <si>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</si>
  <si>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</si>
  <si>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</si>
  <si>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</si>
  <si>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</si>
  <si>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</si>
  <si>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</si>
  <si>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</si>
  <si>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</si>
  <si>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</si>
  <si>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</si>
  <si>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</si>
  <si>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</si>
  <si>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</si>
  <si>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</si>
  <si>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</si>
  <si>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</si>
  <si>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</si>
  <si>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</si>
  <si>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</si>
  <si>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</si>
  <si>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</si>
  <si>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</si>
  <si>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</si>
  <si>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</si>
  <si>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</si>
  <si>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</si>
  <si>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</si>
  <si>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</si>
  <si>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</si>
  <si>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</si>
  <si>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</si>
  <si>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</si>
  <si>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</si>
  <si>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</si>
  <si>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</si>
  <si>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</si>
  <si>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</si>
  <si>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</si>
  <si>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</si>
  <si>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</si>
  <si>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</si>
  <si>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</si>
  <si>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</si>
  <si>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</si>
  <si>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</si>
  <si>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</si>
  <si>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</si>
  <si>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</si>
  <si>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</si>
  <si>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</si>
  <si>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</si>
  <si>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</si>
  <si>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</si>
  <si>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</si>
  <si>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</si>
  <si>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</si>
  <si>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</si>
  <si>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</si>
  <si>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</si>
  <si>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</si>
  <si>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</si>
  <si>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</si>
  <si>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</si>
  <si>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</si>
  <si>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</si>
  <si>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</si>
  <si>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</si>
  <si>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</si>
  <si>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</si>
  <si>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</si>
  <si>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</si>
  <si>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</si>
  <si>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</si>
  <si>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</si>
  <si>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</si>
  <si>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</si>
  <si>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</si>
  <si>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</si>
  <si>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</si>
  <si>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</si>
  <si>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</si>
  <si>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</si>
  <si>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</si>
  <si>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</si>
  <si>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</si>
  <si>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</si>
  <si>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</si>
  <si>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</si>
  <si>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</si>
  <si>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</si>
  <si>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</si>
  <si>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</si>
  <si>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</si>
  <si>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</si>
  <si>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</si>
  <si>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</si>
  <si>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</si>
  <si>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</si>
  <si>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</si>
  <si>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</si>
  <si>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</si>
  <si>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</si>
  <si>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</si>
  <si>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</si>
  <si>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</si>
  <si>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</si>
  <si>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</si>
  <si>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</si>
  <si>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</si>
  <si>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</si>
  <si>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</si>
  <si>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</si>
  <si>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</si>
  <si>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</si>
  <si>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</si>
  <si>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</si>
  <si>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</si>
  <si>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</si>
  <si>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</si>
  <si>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</si>
  <si>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</si>
  <si>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</si>
  <si>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</si>
  <si>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</si>
  <si>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</si>
  <si>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</si>
  <si>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</si>
  <si>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</si>
  <si>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</si>
  <si>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</si>
  <si>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</si>
  <si>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</si>
  <si>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</si>
  <si>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</si>
  <si>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</si>
  <si>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</si>
  <si>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</si>
  <si>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</si>
  <si>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</si>
  <si>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</si>
  <si>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</si>
  <si>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</si>
  <si>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</si>
  <si>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</si>
  <si>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</si>
  <si>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</si>
  <si>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</si>
  <si>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</si>
  <si>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</si>
  <si>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</si>
  <si>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</si>
  <si>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</si>
  <si>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</si>
  <si>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</si>
  <si>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</si>
  <si>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</si>
  <si>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</si>
  <si>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</si>
  <si>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</si>
  <si>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</si>
  <si>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</si>
  <si>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</si>
  <si>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</si>
  <si>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</si>
  <si>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</si>
  <si>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</si>
  <si>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</si>
  <si>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</si>
  <si>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</si>
  <si>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</si>
  <si>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</si>
  <si>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</si>
  <si>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</si>
  <si>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</si>
  <si>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</si>
  <si>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</si>
  <si>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</si>
  <si>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</si>
  <si>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</si>
  <si>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</si>
  <si>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</si>
  <si>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</si>
  <si>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</si>
  <si>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</si>
  <si>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</si>
  <si>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</si>
  <si>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</si>
  <si>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</si>
  <si>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</si>
  <si>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</si>
  <si>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</si>
  <si>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</si>
  <si>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</si>
  <si>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</si>
  <si>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</si>
  <si>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</si>
  <si>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</si>
  <si>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</si>
  <si>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</si>
  <si>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</si>
  <si>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</si>
  <si>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</si>
  <si>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</si>
  <si>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</si>
  <si>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</si>
  <si>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</si>
  <si>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</si>
  <si>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</si>
  <si>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</si>
  <si>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</si>
  <si>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</si>
  <si>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</si>
  <si>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</si>
  <si>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</si>
  <si>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</si>
  <si>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</si>
  <si>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</si>
  <si>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</si>
  <si>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</si>
  <si>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</si>
  <si>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</si>
  <si>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</si>
  <si>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</si>
  <si>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</si>
  <si>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</si>
  <si>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</si>
  <si>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</si>
  <si>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</si>
  <si>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</si>
  <si>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</si>
  <si>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</si>
  <si>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</si>
  <si>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</si>
  <si>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</si>
  <si>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</si>
  <si>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</si>
  <si>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</si>
  <si>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</si>
  <si>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</si>
  <si>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</si>
  <si>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</si>
  <si>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</si>
  <si>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</si>
  <si>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</si>
  <si>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</si>
  <si>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</si>
  <si>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</si>
  <si>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</si>
  <si>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</si>
  <si>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</si>
  <si>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</si>
  <si>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</si>
  <si>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</si>
  <si>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</si>
  <si>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</si>
  <si>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</si>
  <si>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</si>
  <si>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</si>
  <si>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</si>
  <si>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</si>
  <si>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</si>
  <si>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</si>
  <si>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</si>
  <si>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</si>
  <si>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</si>
  <si>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</si>
  <si>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</si>
  <si>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</si>
  <si>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</si>
  <si>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</si>
  <si>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</si>
  <si>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</si>
  <si>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</si>
  <si>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</si>
  <si>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</si>
  <si>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</si>
  <si>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</si>
  <si>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</si>
  <si>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</si>
  <si>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</si>
  <si>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</si>
  <si>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</si>
  <si>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</si>
  <si>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</si>
  <si>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</si>
  <si>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</si>
  <si>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</si>
  <si>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</si>
  <si>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</si>
  <si>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</si>
  <si>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</si>
  <si>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</si>
  <si>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</si>
  <si>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</si>
  <si>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</si>
  <si>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</si>
  <si>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</si>
  <si>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</si>
  <si>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</si>
  <si>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</si>
  <si>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</si>
  <si>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</si>
  <si>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</si>
  <si>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</si>
  <si>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</si>
  <si>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</si>
  <si>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</si>
  <si>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</si>
  <si>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</si>
  <si>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</si>
  <si>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</si>
  <si>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</si>
  <si>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</si>
  <si>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</si>
  <si>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</si>
  <si>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</si>
  <si>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</si>
  <si>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</si>
  <si>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</si>
  <si>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</si>
  <si>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</si>
  <si>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</si>
  <si>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</si>
  <si>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</si>
  <si>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</si>
  <si>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</si>
  <si>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</si>
  <si>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</si>
  <si>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</si>
  <si>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</si>
  <si>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</si>
  <si>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</si>
  <si>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</si>
  <si>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</si>
  <si>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</si>
  <si>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</si>
  <si>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</si>
  <si>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</si>
  <si>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</si>
  <si>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</si>
  <si>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</si>
  <si>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</si>
  <si>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</si>
  <si>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</si>
  <si>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</si>
  <si>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</si>
  <si>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</si>
  <si>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</si>
  <si>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</si>
  <si>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</si>
  <si>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</si>
  <si>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</si>
  <si>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</si>
  <si>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</si>
  <si>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</si>
  <si>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</si>
  <si>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</si>
  <si>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</si>
  <si>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</si>
  <si>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</si>
  <si>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</si>
  <si>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</si>
  <si>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</si>
  <si>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</si>
  <si>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</si>
  <si>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</si>
  <si>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</si>
  <si>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</si>
  <si>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</si>
  <si>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</si>
  <si>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</si>
  <si>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</si>
  <si>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</si>
  <si>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</si>
  <si>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</si>
  <si>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</si>
  <si>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</si>
  <si>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</si>
  <si>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</si>
  <si>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</si>
  <si>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</si>
  <si>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</si>
  <si>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</si>
  <si>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</si>
  <si>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</si>
  <si>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</si>
  <si>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</si>
  <si>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</si>
  <si>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</si>
  <si>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</si>
  <si>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</si>
  <si>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</si>
  <si>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</si>
  <si>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</si>
  <si>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</si>
  <si>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</si>
  <si>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</si>
  <si>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</si>
  <si>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</si>
  <si>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</si>
  <si>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</si>
  <si>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</si>
  <si>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</si>
  <si>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</si>
  <si>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</si>
  <si>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</si>
  <si>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</si>
  <si>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</si>
  <si>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</si>
  <si>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</si>
  <si>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</si>
  <si>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</si>
  <si>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</si>
  <si>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</si>
  <si>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</si>
  <si>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</si>
  <si>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</si>
  <si>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</si>
  <si>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</si>
  <si>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</si>
  <si>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</si>
  <si>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</si>
  <si>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</si>
  <si>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</si>
  <si>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</si>
  <si>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</si>
  <si>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</si>
  <si>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</si>
  <si>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</si>
  <si>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</si>
  <si>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</si>
  <si>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</si>
  <si>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</si>
  <si>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</si>
  <si>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</si>
  <si>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</si>
  <si>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</si>
  <si>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</si>
  <si>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</si>
  <si>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</si>
  <si>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</si>
  <si>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</si>
  <si>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</si>
  <si>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</si>
  <si>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</si>
  <si>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</si>
  <si>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</si>
  <si>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</si>
  <si>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</si>
  <si>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</si>
  <si>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</si>
  <si>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</si>
  <si>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</si>
  <si>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</si>
  <si>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</si>
  <si>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</si>
  <si>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</si>
  <si>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</si>
  <si>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</si>
  <si>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</si>
  <si>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</si>
  <si>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</si>
  <si>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</si>
  <si>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</si>
  <si>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</si>
  <si>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</si>
  <si>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</si>
  <si>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</si>
  <si>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</si>
  <si>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</si>
  <si>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</si>
  <si>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</si>
  <si>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</si>
  <si>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</si>
  <si>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</si>
  <si>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</si>
  <si>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</si>
  <si>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</si>
  <si>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</si>
  <si>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</si>
  <si>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</si>
  <si>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</si>
  <si>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</si>
  <si>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</si>
  <si>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</si>
  <si>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</si>
  <si>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</si>
  <si>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</si>
  <si>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</si>
  <si>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</si>
  <si>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</si>
  <si>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</si>
  <si>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</si>
  <si>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</si>
  <si>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</si>
  <si>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</si>
  <si>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</si>
  <si>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</si>
  <si>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</si>
  <si>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</si>
  <si>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</si>
  <si>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</si>
  <si>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</si>
  <si>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</si>
  <si>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</si>
  <si>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</si>
  <si>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</si>
  <si>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</si>
  <si>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</si>
  <si>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</si>
  <si>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</si>
  <si>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</si>
  <si>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</si>
  <si>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</si>
  <si>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</si>
  <si>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</si>
  <si>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</si>
  <si>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</si>
  <si>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</si>
  <si>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</si>
  <si>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</si>
  <si>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</si>
  <si>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</si>
  <si>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</si>
  <si>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</si>
  <si>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</si>
  <si>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</si>
  <si>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</si>
  <si>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</si>
  <si>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</si>
  <si>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</si>
  <si>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</si>
  <si>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</si>
  <si>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</si>
  <si>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</si>
  <si>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</si>
  <si>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</si>
  <si>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</si>
  <si>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</si>
  <si>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</si>
  <si>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</si>
  <si>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</si>
  <si>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</si>
  <si>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</si>
  <si>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</si>
  <si>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</si>
  <si>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</si>
  <si>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</si>
  <si>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</si>
  <si>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</si>
  <si>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</si>
  <si>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</si>
  <si>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</si>
  <si>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</si>
  <si>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</si>
  <si>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</si>
  <si>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</si>
  <si>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</si>
  <si>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</si>
  <si>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</si>
  <si>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</si>
  <si>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</si>
  <si>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</si>
  <si>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</si>
  <si>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</si>
  <si>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</si>
  <si>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</si>
  <si>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</si>
  <si>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</si>
  <si>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</si>
  <si>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</si>
  <si>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</si>
  <si>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</si>
  <si>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</si>
  <si>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</si>
  <si>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</si>
  <si>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</si>
  <si>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</si>
  <si>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</si>
  <si>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</si>
  <si>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</si>
  <si>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</si>
  <si>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</si>
  <si>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</si>
  <si>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</si>
  <si>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</si>
  <si>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</si>
  <si>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</si>
  <si>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</si>
  <si>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</si>
  <si>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</si>
  <si>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</si>
  <si>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</si>
  <si>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</si>
  <si>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</si>
  <si>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</si>
  <si>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</si>
  <si>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</si>
  <si>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</si>
  <si>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</si>
  <si>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</si>
  <si>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</si>
  <si>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</si>
  <si>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</si>
  <si>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</si>
  <si>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</si>
  <si>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</si>
  <si>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</si>
  <si>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</si>
  <si>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</si>
  <si>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</si>
  <si>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</si>
  <si>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</si>
  <si>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</si>
  <si>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</si>
  <si>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</si>
  <si>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</si>
  <si>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</si>
  <si>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</si>
  <si>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</si>
  <si>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</si>
  <si>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</si>
  <si>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</si>
  <si>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</si>
  <si>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</si>
  <si>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</si>
  <si>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</si>
  <si>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</si>
  <si>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</si>
  <si>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</si>
  <si>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</si>
  <si>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</si>
  <si>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</si>
  <si>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</si>
  <si>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</si>
  <si>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</si>
  <si>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</si>
  <si>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</si>
  <si>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</si>
  <si>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</si>
  <si>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</si>
  <si>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</si>
  <si>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</si>
  <si>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</si>
  <si>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</si>
  <si>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</si>
  <si>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</si>
  <si>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</si>
  <si>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</si>
  <si>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</si>
  <si>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</si>
  <si>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</si>
  <si>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</si>
  <si>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</si>
  <si>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</si>
  <si>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</si>
  <si>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</si>
  <si>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</si>
  <si>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</si>
  <si>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</si>
  <si>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</si>
  <si>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</si>
  <si>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</si>
  <si>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</si>
  <si>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</si>
  <si>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</si>
  <si>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</si>
  <si>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</si>
  <si>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</si>
  <si>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</si>
  <si>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</si>
  <si>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</si>
  <si>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</si>
  <si>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</si>
  <si>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</si>
  <si>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</si>
  <si>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</si>
  <si>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</si>
  <si>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</si>
  <si>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</si>
  <si>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</si>
  <si>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</si>
  <si>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</si>
  <si>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</si>
  <si>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</si>
  <si>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</si>
  <si>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</si>
  <si>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</si>
  <si>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</si>
  <si>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</si>
  <si>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</si>
  <si>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</si>
  <si>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</si>
  <si>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</si>
  <si>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</si>
  <si>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</si>
  <si>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</si>
  <si>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</si>
  <si>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</si>
  <si>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</si>
  <si>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</si>
  <si>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</si>
  <si>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</si>
  <si>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</si>
  <si>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</si>
  <si>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</si>
  <si>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</si>
  <si>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</si>
  <si>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</si>
  <si>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</si>
  <si>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</si>
  <si>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</si>
  <si>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</si>
  <si>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</si>
  <si>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</si>
  <si>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</si>
  <si>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</si>
  <si>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</si>
  <si>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</si>
  <si>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</si>
  <si>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</si>
  <si>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</si>
  <si>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</si>
  <si>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</si>
  <si>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</si>
  <si>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</si>
  <si>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</si>
  <si>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</si>
  <si>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</si>
  <si>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</si>
  <si>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</si>
  <si>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</si>
  <si>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</si>
  <si>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</si>
  <si>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</si>
  <si>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</si>
  <si>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</si>
  <si>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</si>
  <si>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</si>
  <si>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</si>
  <si>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</si>
  <si>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</si>
  <si>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</si>
  <si>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</si>
  <si>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</si>
  <si>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</si>
  <si>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</si>
  <si>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</si>
  <si>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</si>
  <si>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</si>
  <si>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</si>
  <si>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</si>
  <si>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</si>
  <si>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</si>
  <si>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</si>
  <si>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</si>
  <si>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</si>
  <si>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</si>
  <si>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</si>
  <si>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</si>
  <si>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</si>
  <si>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</si>
  <si>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</si>
  <si>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</si>
  <si>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</si>
  <si>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</si>
  <si>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</si>
  <si>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</si>
  <si>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</si>
  <si>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</si>
  <si>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</si>
  <si>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</si>
  <si>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</si>
  <si>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</si>
  <si>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</si>
  <si>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</si>
  <si>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</si>
  <si>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</si>
  <si>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</si>
  <si>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</si>
  <si>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</si>
  <si>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</si>
  <si>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</si>
  <si>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</si>
  <si>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</si>
  <si>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</si>
  <si>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</si>
  <si>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</si>
  <si>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</si>
  <si>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</si>
  <si>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</si>
  <si>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</si>
  <si>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</si>
  <si>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</si>
  <si>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</si>
  <si>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</si>
  <si>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</si>
  <si>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</si>
  <si>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</si>
  <si>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</si>
  <si>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</si>
  <si>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</si>
  <si>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</si>
  <si>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</si>
  <si>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</si>
  <si>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</si>
  <si>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</si>
  <si>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</si>
  <si>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</si>
  <si>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</si>
  <si>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</si>
  <si>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</si>
  <si>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</si>
  <si>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</si>
  <si>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</si>
  <si>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</si>
  <si>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</si>
  <si>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</si>
  <si>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</si>
  <si>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</si>
  <si>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</si>
  <si>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</si>
  <si>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</si>
  <si>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</si>
  <si>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</si>
  <si>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</si>
  <si>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</si>
  <si>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</si>
  <si>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</si>
  <si>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</si>
  <si>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</si>
  <si>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</si>
  <si>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</si>
  <si>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</si>
  <si>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</si>
  <si>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</si>
  <si>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</si>
  <si>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</si>
  <si>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</si>
  <si>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</si>
  <si>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</si>
  <si>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</si>
  <si>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</si>
  <si>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</si>
  <si>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</si>
  <si>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</si>
  <si>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</si>
  <si>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</si>
  <si>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</si>
  <si>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</si>
  <si>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</si>
  <si>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</si>
  <si>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</si>
  <si>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</si>
  <si>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</si>
  <si>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</si>
  <si>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</si>
  <si>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</si>
  <si>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</si>
  <si>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</si>
  <si>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</si>
  <si>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</si>
  <si>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</si>
  <si>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</si>
  <si>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</si>
  <si>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</si>
  <si>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</si>
  <si>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</si>
  <si>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</si>
  <si>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</si>
  <si>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</si>
  <si>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</si>
  <si>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</si>
  <si>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</si>
  <si>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</si>
  <si>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</si>
  <si>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</si>
  <si>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</si>
  <si>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</si>
  <si>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</si>
  <si>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</si>
  <si>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</si>
  <si>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</si>
  <si>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</si>
  <si>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</si>
  <si>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</si>
  <si>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</si>
  <si>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</si>
  <si>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</si>
  <si>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</si>
  <si>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</si>
  <si>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</si>
  <si>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</si>
  <si>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</si>
  <si>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</si>
  <si>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</si>
  <si>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</si>
  <si>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</si>
  <si>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</si>
  <si>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</si>
  <si>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</si>
  <si>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</si>
  <si>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</si>
  <si>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</si>
  <si>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</si>
  <si>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</si>
  <si>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</si>
  <si>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</si>
  <si>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</si>
  <si>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</si>
  <si>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</si>
  <si>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</si>
  <si>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</si>
  <si>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</si>
  <si>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</si>
  <si>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</si>
  <si>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</si>
  <si>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</si>
  <si>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</si>
  <si>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</si>
  <si>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</si>
  <si>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</si>
  <si>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</si>
  <si>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</si>
  <si>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</si>
  <si>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</si>
  <si>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</si>
  <si>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</si>
  <si>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</si>
  <si>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</si>
  <si>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</si>
  <si>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</si>
  <si>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</si>
  <si>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</si>
  <si>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</si>
  <si>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</si>
  <si>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</si>
  <si>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</si>
  <si>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</si>
  <si>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</si>
  <si>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</si>
  <si>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</si>
  <si>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</si>
  <si>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</si>
  <si>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</si>
  <si>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</si>
  <si>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</si>
  <si>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</si>
  <si>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</si>
  <si>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</si>
  <si>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</si>
  <si>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</si>
  <si>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</si>
  <si>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</si>
  <si>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</si>
  <si>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</si>
  <si>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</si>
  <si>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</si>
  <si>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</si>
  <si>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</si>
  <si>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</si>
  <si>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</si>
  <si>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</si>
  <si>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</si>
  <si>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</si>
  <si>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</si>
  <si>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</si>
  <si>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</si>
  <si>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</si>
  <si>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</si>
  <si>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</si>
  <si>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</si>
  <si>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</si>
  <si>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</si>
  <si>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</si>
  <si>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</si>
  <si>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</si>
  <si>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</si>
  <si>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</si>
  <si>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</si>
  <si>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</si>
  <si>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</si>
  <si>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</si>
  <si>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</si>
  <si>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</si>
  <si>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</si>
  <si>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</si>
  <si>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</si>
  <si>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</si>
  <si>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</si>
  <si>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</si>
  <si>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</si>
  <si>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</si>
  <si>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</si>
  <si>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</si>
  <si>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</si>
  <si>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</si>
  <si>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</si>
  <si>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</si>
  <si>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</si>
  <si>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</si>
  <si>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</si>
  <si>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</si>
  <si>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</si>
  <si>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</si>
  <si>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</si>
  <si>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</si>
  <si>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</si>
  <si>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</si>
  <si>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</si>
  <si>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</si>
  <si>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</si>
  <si>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</si>
  <si>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</si>
  <si>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</si>
  <si>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</si>
  <si>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</si>
  <si>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</si>
  <si>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</si>
  <si>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</si>
  <si>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</si>
  <si>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</si>
  <si>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</si>
  <si>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</si>
  <si>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</si>
  <si>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</si>
  <si>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</si>
  <si>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</si>
  <si>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</si>
  <si>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</si>
  <si>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</si>
  <si>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</si>
  <si>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</si>
  <si>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</si>
  <si>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</si>
  <si>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</si>
  <si>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</si>
  <si>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</si>
  <si>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</si>
  <si>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</si>
  <si>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</si>
  <si>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</si>
  <si>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</si>
  <si>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</si>
  <si>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</si>
  <si>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</si>
  <si>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</si>
  <si>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</si>
  <si>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</si>
  <si>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</si>
  <si>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</si>
  <si>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</si>
  <si>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</si>
  <si>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</si>
  <si>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</si>
  <si>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</si>
  <si>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</si>
  <si>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</si>
  <si>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</si>
  <si>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</si>
  <si>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</si>
  <si>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</si>
  <si>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</si>
  <si>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</si>
  <si>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</si>
  <si>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</si>
  <si>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</si>
  <si>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</si>
  <si>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</si>
  <si>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</si>
  <si>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</si>
  <si>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</si>
  <si>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</si>
  <si>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</si>
  <si>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</si>
  <si>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</si>
  <si>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</si>
  <si>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</si>
  <si>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</si>
  <si>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</si>
  <si>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</si>
  <si>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</si>
  <si>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</si>
  <si>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</si>
  <si>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</si>
  <si>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</si>
  <si>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</si>
  <si>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</si>
  <si>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</si>
  <si>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</si>
  <si>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</si>
  <si>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</si>
  <si>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</si>
  <si>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</si>
  <si>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</si>
  <si>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</si>
  <si>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</si>
  <si>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</si>
  <si>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</si>
  <si>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</si>
  <si>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</si>
  <si>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</si>
  <si>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</si>
  <si>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</si>
  <si>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</si>
  <si>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</si>
  <si>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</si>
  <si>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</si>
  <si>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</si>
  <si>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</si>
  <si>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</si>
  <si>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</si>
  <si>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</si>
  <si>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</si>
  <si>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</si>
  <si>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</si>
  <si>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</si>
  <si>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</si>
  <si>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</si>
  <si>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</si>
  <si>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</si>
  <si>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</si>
  <si>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</si>
  <si>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</si>
  <si>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</si>
  <si>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</si>
  <si>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</si>
  <si>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</si>
  <si>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</si>
  <si>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</si>
  <si>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</si>
  <si>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</si>
  <si>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</si>
  <si>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</si>
  <si>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</si>
  <si>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</si>
  <si>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</si>
  <si>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</si>
  <si>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</si>
  <si>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</si>
  <si>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</si>
  <si>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</si>
  <si>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</si>
  <si>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</si>
  <si>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</si>
  <si>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</si>
  <si>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</si>
  <si>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</si>
  <si>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</si>
  <si>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</si>
  <si>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</si>
  <si>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</si>
  <si>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</si>
  <si>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</si>
  <si>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</si>
  <si>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</si>
  <si>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</si>
  <si>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</si>
  <si>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</si>
  <si>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</si>
  <si>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</si>
  <si>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</si>
  <si>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</si>
  <si>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</si>
  <si>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</si>
  <si>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</si>
  <si>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</si>
  <si>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</si>
  <si>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</si>
  <si>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</si>
  <si>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</si>
  <si>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</si>
  <si>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</si>
  <si>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</si>
  <si>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</si>
  <si>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</si>
  <si>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</si>
  <si>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</si>
  <si>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</si>
  <si>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</si>
  <si>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</si>
  <si>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</si>
  <si>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</si>
  <si>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</si>
  <si>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</si>
  <si>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</si>
  <si>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</si>
  <si>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</si>
  <si>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</si>
  <si>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</si>
  <si>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</si>
  <si>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</si>
  <si>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</si>
  <si>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</si>
  <si>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</si>
  <si>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</si>
  <si>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</si>
  <si>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</si>
  <si>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</si>
  <si>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</si>
  <si>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</si>
  <si>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</si>
  <si>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</si>
  <si>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</si>
  <si>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</si>
  <si>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</si>
  <si>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</si>
  <si>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</si>
  <si>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</si>
  <si>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</si>
  <si>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</si>
  <si>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</si>
  <si>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</si>
  <si>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</si>
  <si>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</si>
  <si>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</si>
  <si>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</si>
  <si>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</si>
  <si>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</si>
  <si>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</si>
  <si>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</si>
  <si>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</si>
  <si>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</si>
  <si>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</si>
  <si>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</si>
  <si>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</si>
  <si>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</si>
  <si>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</si>
  <si>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</si>
  <si>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</si>
  <si>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</si>
  <si>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</si>
  <si>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</si>
  <si>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</si>
  <si>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</si>
  <si>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</si>
  <si>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</si>
  <si>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</si>
  <si>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</si>
  <si>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</si>
  <si>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</si>
  <si>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</si>
  <si>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</si>
  <si>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</si>
  <si>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</si>
  <si>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</si>
  <si>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</si>
  <si>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</si>
  <si>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</si>
  <si>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</si>
  <si>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</si>
  <si>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</si>
  <si>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</si>
  <si>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</si>
  <si>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</si>
  <si>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</si>
  <si>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</si>
  <si>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</si>
  <si>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</si>
  <si>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</si>
  <si>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</si>
  <si>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</si>
  <si>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</si>
  <si>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</si>
  <si>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</si>
  <si>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</si>
  <si>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</si>
  <si>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</si>
  <si>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</si>
  <si>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</si>
  <si>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</si>
  <si>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</si>
  <si>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</si>
  <si>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</si>
  <si>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</si>
  <si>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</si>
  <si>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</si>
  <si>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</si>
  <si>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</si>
  <si>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</si>
  <si>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</si>
  <si>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</si>
  <si>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</si>
  <si>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</si>
  <si>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</si>
  <si>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</si>
  <si>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</si>
  <si>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</si>
  <si>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</si>
  <si>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</si>
  <si>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</si>
  <si>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</si>
  <si>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</si>
  <si>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</si>
  <si>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</si>
  <si>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</si>
  <si>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</si>
  <si>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</si>
  <si>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</si>
  <si>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</si>
  <si>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</si>
  <si>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</si>
  <si>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</si>
  <si>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</si>
  <si>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</si>
  <si>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</si>
  <si>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</si>
  <si>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</si>
  <si>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</si>
  <si>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</si>
  <si>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</si>
  <si>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</si>
  <si>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</si>
  <si>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</si>
  <si>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</si>
  <si>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</si>
  <si>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</si>
  <si>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</si>
  <si>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</si>
  <si>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</si>
  <si>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</si>
  <si>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</si>
  <si>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</si>
  <si>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</si>
  <si>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</si>
  <si>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</si>
  <si>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</si>
  <si>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</si>
  <si>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</si>
  <si>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</si>
  <si>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</si>
  <si>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</si>
  <si>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</si>
  <si>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</si>
  <si>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</si>
  <si>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</si>
  <si>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</si>
  <si>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</si>
  <si>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</si>
  <si>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</si>
  <si>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</si>
  <si>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</si>
  <si>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</si>
  <si>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</si>
  <si>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</si>
  <si>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</si>
  <si>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</si>
  <si>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</si>
  <si>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</si>
  <si>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</si>
  <si>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</si>
  <si>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</si>
  <si>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</si>
  <si>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</si>
  <si>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</si>
  <si>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</si>
  <si>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</si>
  <si>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</si>
  <si>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</si>
  <si>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</si>
  <si>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</si>
  <si>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</si>
  <si>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</si>
  <si>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</si>
  <si>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</si>
  <si>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</si>
  <si>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</si>
  <si>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</si>
  <si>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</si>
  <si>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</si>
  <si>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</si>
  <si>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</si>
  <si>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</si>
  <si>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</si>
  <si>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</si>
  <si>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</si>
  <si>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</si>
  <si>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</si>
  <si>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</si>
  <si>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</si>
  <si>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</si>
  <si>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</si>
  <si>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</si>
  <si>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</si>
  <si>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</si>
  <si>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</si>
  <si>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</si>
  <si>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</si>
  <si>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</si>
  <si>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</si>
  <si>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</si>
  <si>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</si>
  <si>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</si>
  <si>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</si>
  <si>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</si>
  <si>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</si>
  <si>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</si>
  <si>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</si>
  <si>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</si>
  <si>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</si>
  <si>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</si>
  <si>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</si>
  <si>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</si>
  <si>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</si>
  <si>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</si>
  <si>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</si>
  <si>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</si>
  <si>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</si>
  <si>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</si>
  <si>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</si>
  <si>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</si>
  <si>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</si>
  <si>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</si>
  <si>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</si>
  <si>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</si>
  <si>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</si>
  <si>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</si>
  <si>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</si>
  <si>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</si>
  <si>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</si>
  <si>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</si>
  <si>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</si>
  <si>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</si>
  <si>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</si>
  <si>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</si>
  <si>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</si>
  <si>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</si>
  <si>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</si>
  <si>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</si>
  <si>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</si>
  <si>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</si>
  <si>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</si>
  <si>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</si>
  <si>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</si>
  <si>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</si>
  <si>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</si>
  <si>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</si>
  <si>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</si>
  <si>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</si>
  <si>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</si>
  <si>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</si>
  <si>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</si>
  <si>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</si>
  <si>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</si>
  <si>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</si>
  <si>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</si>
  <si>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</si>
  <si>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</si>
  <si>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</si>
  <si>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</si>
  <si>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</si>
  <si>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</si>
  <si>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</si>
  <si>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</si>
  <si>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</si>
  <si>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</si>
  <si>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</si>
  <si>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</si>
  <si>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</si>
  <si>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</si>
  <si>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</si>
  <si>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</si>
  <si>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</si>
  <si>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</si>
  <si>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</si>
  <si>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</si>
  <si>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</si>
  <si>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</si>
  <si>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</si>
  <si>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</si>
  <si>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</si>
  <si>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</si>
  <si>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</si>
  <si>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</si>
  <si>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</si>
  <si>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</si>
  <si>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</si>
  <si>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</si>
  <si>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</si>
  <si>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</si>
  <si>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</si>
  <si>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</si>
  <si>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</si>
  <si>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</si>
  <si>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</si>
  <si>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</si>
  <si>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</si>
  <si>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</si>
  <si>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</si>
  <si>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</si>
  <si>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</si>
  <si>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</si>
  <si>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</si>
  <si>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</si>
  <si>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</si>
  <si>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</si>
  <si>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</si>
  <si>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</si>
  <si>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</si>
  <si>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</si>
  <si>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</si>
  <si>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</si>
  <si>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</si>
  <si>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</si>
  <si>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</si>
  <si>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</si>
  <si>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</si>
  <si>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</si>
  <si>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</si>
  <si>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</si>
  <si>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</si>
  <si>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</si>
  <si>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</si>
  <si>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</si>
  <si>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</si>
  <si>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</si>
  <si>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</si>
  <si>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</si>
  <si>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</si>
  <si>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</si>
  <si>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</si>
  <si>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</si>
  <si>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</si>
  <si>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</si>
  <si>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</si>
  <si>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</si>
  <si>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</si>
  <si>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</si>
  <si>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</si>
  <si>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</si>
  <si>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</si>
  <si>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</si>
  <si>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</si>
  <si>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</si>
  <si>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</si>
  <si>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</si>
  <si>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</si>
  <si>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</si>
  <si>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</si>
  <si>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</si>
  <si>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</si>
  <si>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</si>
  <si>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</si>
  <si>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</si>
  <si>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</si>
  <si>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</si>
  <si>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</si>
  <si>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</si>
  <si>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</si>
  <si>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</si>
  <si>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</si>
  <si>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</si>
  <si>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</si>
  <si>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</si>
  <si>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</si>
  <si>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</si>
  <si>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</si>
  <si>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</si>
  <si>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</si>
  <si>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</si>
  <si>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</si>
  <si>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</si>
  <si>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</si>
  <si>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</si>
  <si>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</si>
  <si>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</si>
  <si>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</si>
  <si>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</si>
  <si>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</si>
  <si>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</si>
  <si>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</si>
  <si>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</si>
  <si>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</si>
  <si>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</si>
  <si>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</si>
  <si>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</si>
  <si>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</si>
  <si>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</si>
  <si>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</si>
  <si>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</si>
  <si>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</si>
  <si>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</si>
  <si>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</si>
  <si>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</si>
  <si>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</si>
  <si>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</si>
  <si>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</si>
  <si>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</si>
  <si>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</si>
  <si>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</si>
  <si>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</si>
  <si>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</si>
  <si>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</si>
  <si>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</si>
  <si>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</si>
  <si>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</si>
  <si>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</si>
  <si>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</si>
  <si>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</si>
  <si>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</si>
  <si>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</si>
  <si>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</si>
  <si>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</si>
  <si>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</si>
  <si>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</si>
  <si>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</si>
  <si>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</si>
  <si>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</si>
  <si>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</si>
  <si>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</si>
  <si>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</si>
  <si>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</si>
  <si>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</si>
  <si>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</si>
  <si>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</si>
  <si>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</si>
  <si>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</si>
  <si>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</si>
  <si>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</si>
  <si>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</si>
  <si>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</si>
  <si>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</si>
  <si>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</si>
  <si>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</si>
  <si>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</si>
  <si>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</si>
  <si>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</si>
  <si>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</si>
  <si>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</si>
  <si>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</si>
  <si>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</si>
  <si>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</si>
  <si>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</si>
  <si>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</si>
  <si>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</si>
  <si>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</si>
  <si>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</si>
  <si>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</si>
  <si>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</si>
  <si>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</si>
  <si>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</si>
  <si>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</si>
  <si>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</si>
  <si>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</si>
  <si>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</si>
  <si>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</si>
  <si>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</si>
  <si>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</si>
  <si>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</si>
  <si>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</si>
  <si>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</si>
  <si>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</si>
  <si>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</si>
  <si>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</si>
  <si>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</si>
  <si>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</si>
  <si>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</si>
  <si>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</si>
  <si>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</si>
  <si>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</si>
  <si>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</si>
  <si>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</si>
  <si>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</si>
  <si>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</si>
  <si>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</si>
  <si>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</si>
  <si>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</si>
  <si>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</si>
  <si>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</si>
  <si>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</si>
  <si>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</si>
  <si>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</si>
  <si>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</si>
  <si>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</si>
  <si>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</si>
  <si>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</si>
  <si>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</si>
  <si>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</si>
  <si>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</si>
  <si>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</si>
  <si>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</si>
  <si>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</si>
  <si>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</si>
  <si>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</si>
  <si>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</si>
  <si>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</si>
  <si>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</si>
  <si>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</si>
  <si>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</si>
  <si>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</si>
  <si>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</si>
  <si>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</si>
  <si>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</si>
  <si>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</si>
  <si>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</si>
  <si>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</si>
  <si>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</si>
  <si>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</si>
  <si>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</si>
  <si>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</si>
  <si>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</si>
  <si>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</si>
  <si>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</si>
  <si>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</si>
  <si>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</si>
  <si>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</si>
  <si>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</si>
  <si>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</si>
  <si>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</si>
  <si>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</si>
  <si>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</si>
  <si>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</si>
  <si>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</si>
  <si>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</si>
  <si>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</si>
  <si>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</si>
  <si>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</si>
  <si>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</si>
  <si>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</si>
  <si>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</si>
  <si>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</si>
  <si>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</si>
  <si>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</si>
  <si>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</si>
  <si>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</si>
  <si>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</si>
  <si>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</si>
  <si>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</si>
  <si>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</si>
  <si>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</si>
  <si>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</si>
  <si>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</si>
  <si>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</si>
  <si>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</si>
  <si>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</si>
  <si>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</si>
  <si>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</si>
  <si>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</si>
  <si>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</si>
  <si>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</si>
  <si>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</si>
  <si>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</si>
  <si>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</si>
  <si>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</si>
  <si>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</si>
  <si>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</si>
  <si>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</si>
  <si>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</si>
  <si>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</si>
  <si>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</si>
  <si>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</si>
  <si>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</si>
  <si>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</si>
  <si>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</si>
  <si>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</si>
  <si>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</si>
  <si>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</si>
  <si>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</si>
  <si>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</si>
  <si>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</si>
  <si>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</si>
  <si>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</si>
  <si>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</si>
  <si>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</si>
  <si>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</si>
  <si>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</si>
  <si>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</si>
  <si>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</si>
  <si>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</si>
  <si>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</si>
  <si>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</si>
  <si>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</si>
  <si>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</si>
  <si>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</si>
  <si>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</si>
  <si>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</si>
  <si>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</si>
  <si>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</si>
  <si>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</si>
  <si>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</si>
  <si>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</si>
  <si>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</si>
  <si>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</si>
  <si>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</si>
  <si>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</si>
  <si>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</si>
  <si>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</si>
  <si>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</si>
  <si>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</si>
  <si>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</si>
  <si>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</si>
  <si>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</si>
  <si>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</si>
  <si>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</si>
  <si>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</si>
  <si>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</si>
  <si>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</si>
  <si>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</si>
  <si>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</si>
  <si>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</si>
  <si>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</si>
  <si>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</si>
  <si>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</si>
  <si>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</si>
  <si>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</si>
  <si>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</si>
  <si>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</si>
  <si>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</si>
  <si>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</si>
  <si>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</si>
  <si>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</si>
  <si>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</si>
  <si>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</si>
  <si>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</si>
  <si>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</si>
  <si>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</si>
  <si>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</si>
  <si>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</si>
  <si>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</si>
  <si>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</si>
  <si>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</si>
  <si>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</si>
  <si>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</si>
  <si>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</si>
  <si>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</si>
  <si>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</si>
  <si>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</si>
  <si>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</si>
  <si>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</si>
  <si>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</si>
  <si>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</si>
  <si>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</si>
  <si>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</si>
  <si>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</si>
  <si>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</si>
  <si>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</si>
  <si>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</si>
  <si>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</si>
  <si>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</si>
  <si>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</si>
  <si>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</si>
  <si>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</si>
  <si>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</si>
  <si>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</si>
  <si>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</si>
  <si>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</si>
  <si>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</si>
  <si>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</si>
  <si>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</si>
  <si>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</si>
  <si>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</si>
  <si>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</si>
  <si>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</si>
  <si>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</si>
  <si>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</si>
  <si>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</si>
  <si>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</si>
  <si>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</si>
  <si>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</si>
  <si>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</si>
  <si>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</si>
  <si>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</si>
  <si>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</si>
  <si>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</si>
  <si>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</si>
  <si>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</si>
  <si>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</si>
  <si>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</si>
  <si>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</si>
  <si>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</si>
  <si>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</si>
  <si>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</si>
  <si>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</si>
  <si>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</si>
  <si>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</si>
  <si>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</si>
  <si>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</si>
  <si>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</si>
  <si>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</si>
  <si>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</si>
  <si>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</si>
  <si>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</si>
  <si>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</si>
  <si>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</si>
  <si>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</si>
  <si>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</si>
  <si>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</si>
  <si>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</si>
  <si>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</si>
  <si>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</si>
  <si>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</si>
  <si>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</si>
  <si>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</si>
  <si>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</si>
  <si>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</si>
  <si>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</si>
  <si>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</si>
  <si>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</si>
  <si>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</si>
  <si>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</si>
  <si>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</si>
  <si>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</si>
  <si>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</si>
  <si>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</si>
  <si>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</si>
  <si>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</si>
  <si>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</si>
  <si>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</si>
  <si>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</si>
  <si>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</si>
  <si>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</si>
  <si>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</si>
  <si>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</si>
  <si>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</si>
  <si>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</si>
  <si>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</si>
  <si>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</si>
  <si>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</si>
  <si>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</si>
  <si>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</si>
  <si>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</si>
  <si>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</si>
  <si>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</si>
  <si>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</si>
  <si>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</si>
  <si>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</si>
  <si>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</si>
  <si>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</si>
  <si>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</si>
  <si>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</si>
  <si>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</si>
  <si>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</si>
  <si>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</si>
  <si>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</si>
  <si>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</si>
  <si>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</si>
  <si>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</si>
  <si>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</si>
  <si>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</si>
  <si>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</si>
  <si>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</si>
  <si>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</si>
  <si>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</si>
  <si>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</si>
  <si>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</si>
  <si>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</si>
  <si>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</si>
  <si>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</si>
  <si>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</si>
  <si>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</si>
  <si>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</si>
  <si>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</si>
  <si>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</si>
  <si>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</si>
  <si>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</si>
  <si>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</si>
  <si>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</si>
  <si>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</si>
  <si>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</si>
  <si>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</si>
  <si>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</si>
  <si>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</si>
  <si>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</si>
  <si>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</si>
  <si>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</si>
  <si>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</si>
  <si>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</si>
  <si>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</si>
  <si>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</si>
  <si>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</si>
  <si>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</si>
  <si>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</si>
  <si>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</si>
  <si>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</si>
  <si>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</si>
  <si>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</si>
  <si>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</si>
  <si>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</si>
  <si>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</si>
  <si>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</si>
  <si>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</si>
  <si>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</si>
  <si>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</si>
  <si>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</si>
  <si>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</si>
  <si>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</si>
  <si>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</si>
  <si>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</si>
  <si>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</si>
  <si>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</si>
  <si>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</si>
  <si>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</si>
  <si>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</si>
  <si>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</si>
  <si>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</si>
  <si>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</si>
  <si>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</si>
  <si>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</si>
  <si>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</si>
  <si>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</si>
  <si>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</si>
  <si>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</si>
  <si>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</si>
  <si>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</si>
  <si>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</si>
  <si>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</si>
  <si>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</si>
  <si>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</si>
  <si>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</si>
  <si>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</si>
  <si>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</si>
  <si>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</si>
  <si>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</si>
  <si>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</si>
  <si>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</si>
  <si>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</si>
  <si>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</si>
  <si>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</si>
  <si>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</si>
  <si>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</si>
  <si>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</si>
  <si>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</si>
  <si>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</si>
  <si>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</si>
  <si>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</si>
  <si>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</si>
  <si>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</si>
  <si>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</si>
  <si>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</si>
  <si>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</si>
  <si>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</si>
  <si>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</si>
  <si>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</si>
  <si>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</si>
  <si>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</si>
  <si>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</si>
  <si>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</si>
  <si>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</si>
  <si>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</si>
  <si>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</si>
  <si>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</si>
  <si>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</si>
  <si>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</si>
  <si>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</si>
  <si>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</si>
  <si>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</si>
  <si>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</si>
  <si>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</si>
  <si>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</si>
  <si>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</si>
  <si>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</si>
  <si>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</si>
  <si>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</si>
  <si>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</si>
  <si>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</si>
  <si>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</si>
  <si>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</si>
  <si>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</si>
  <si>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</si>
  <si>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</si>
  <si>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</si>
  <si>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</si>
  <si>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</si>
  <si>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</si>
  <si>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</si>
  <si>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</si>
  <si>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</si>
  <si>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</si>
  <si>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</si>
  <si>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</si>
  <si>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</si>
  <si>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</si>
  <si>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</si>
  <si>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</si>
  <si>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</si>
  <si>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</si>
  <si>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</si>
  <si>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</si>
  <si>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</si>
  <si>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</si>
  <si>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</si>
  <si>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</si>
  <si>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</si>
  <si>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</si>
  <si>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</si>
  <si>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</si>
  <si>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</si>
  <si>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</si>
  <si>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</si>
  <si>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</si>
  <si>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</si>
  <si>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</si>
  <si>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</si>
  <si>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</si>
  <si>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</si>
  <si>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</si>
  <si>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</si>
  <si>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</si>
  <si>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</si>
  <si>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</si>
  <si>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</si>
  <si>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</si>
  <si>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</si>
  <si>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</si>
  <si>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</si>
  <si>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</si>
  <si>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</si>
  <si>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</si>
  <si>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</si>
  <si>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</si>
  <si>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</si>
  <si>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</si>
  <si>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</si>
  <si>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</si>
  <si>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</si>
  <si>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</si>
  <si>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</si>
  <si>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</si>
  <si>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</si>
  <si>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</si>
  <si>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</si>
  <si>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</si>
  <si>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</si>
  <si>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</si>
  <si>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</si>
  <si>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</si>
  <si>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</si>
  <si>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</si>
  <si>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</si>
  <si>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</si>
  <si>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</si>
  <si>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</si>
  <si>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</si>
  <si>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</si>
  <si>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</si>
  <si>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</si>
  <si>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</si>
  <si>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</si>
  <si>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</si>
  <si>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</si>
  <si>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</si>
  <si>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</si>
  <si>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</si>
  <si>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</si>
  <si>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</si>
  <si>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</si>
  <si>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</si>
  <si>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</si>
  <si>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</si>
  <si>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</si>
  <si>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</si>
  <si>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</si>
  <si>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</si>
  <si>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</si>
  <si>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</si>
  <si>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</si>
  <si>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</si>
  <si>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</si>
  <si>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</si>
  <si>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</si>
  <si>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</si>
  <si>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</si>
  <si>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</si>
  <si>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</si>
  <si>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</si>
  <si>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</si>
  <si>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</si>
  <si>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</si>
  <si>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</si>
  <si>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</si>
  <si>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</si>
  <si>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</si>
  <si>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</si>
  <si>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</si>
  <si>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</si>
  <si>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</si>
  <si>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</si>
  <si>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</si>
  <si>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</si>
  <si>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</si>
  <si>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</si>
  <si>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</si>
  <si>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</si>
  <si>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</si>
  <si>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</si>
  <si>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</si>
  <si>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</si>
  <si>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</si>
  <si>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</si>
  <si>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</si>
  <si>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</si>
  <si>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</si>
  <si>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</si>
  <si>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</si>
  <si>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</si>
  <si>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</si>
  <si>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</si>
  <si>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</si>
  <si>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</si>
  <si>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</si>
  <si>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</si>
  <si>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</si>
  <si>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</si>
  <si>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</si>
  <si>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</si>
  <si>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</si>
  <si>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</si>
  <si>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</si>
  <si>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</si>
  <si>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</si>
  <si>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</si>
  <si>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</si>
  <si>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</si>
  <si>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</si>
  <si>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</si>
  <si>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</si>
  <si>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</si>
  <si>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</si>
  <si>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</si>
  <si>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</si>
  <si>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</si>
  <si>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</si>
  <si>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</si>
  <si>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</si>
  <si>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</si>
  <si>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</si>
  <si>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</si>
  <si>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</si>
  <si>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</si>
  <si>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</si>
  <si>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</si>
  <si>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</si>
  <si>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</si>
  <si>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</si>
  <si>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</si>
  <si>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</si>
  <si>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</si>
  <si>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</si>
  <si>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</si>
  <si>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</si>
  <si>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</si>
  <si>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</si>
  <si>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</si>
  <si>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</si>
  <si>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</si>
  <si>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</si>
  <si>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</si>
  <si>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</si>
  <si>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</si>
  <si>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</si>
  <si>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</si>
  <si>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</si>
  <si>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</si>
  <si>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</si>
  <si>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</si>
  <si>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</si>
  <si>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</si>
  <si>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</si>
  <si>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</si>
  <si>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</si>
  <si>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</si>
  <si>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</si>
  <si>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</si>
  <si>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</si>
  <si>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</si>
  <si>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</si>
  <si>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</si>
  <si>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</si>
  <si>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</si>
  <si>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</si>
  <si>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</si>
  <si>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</si>
  <si>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</si>
  <si>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</si>
  <si>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</si>
  <si>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</si>
  <si>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</si>
  <si>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</si>
  <si>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</si>
  <si>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</si>
  <si>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</si>
  <si>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</si>
  <si>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</si>
  <si>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</si>
  <si>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</si>
  <si>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</si>
  <si>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</si>
  <si>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</si>
  <si>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</si>
  <si>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</si>
  <si>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</si>
  <si>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</si>
  <si>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</si>
  <si>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</si>
  <si>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</si>
  <si>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</si>
  <si>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</si>
  <si>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</si>
  <si>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</si>
  <si>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</si>
  <si>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</si>
  <si>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</si>
  <si>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</si>
  <si>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</si>
  <si>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</si>
  <si>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</si>
  <si>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</si>
  <si>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</si>
  <si>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</si>
  <si>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</si>
  <si>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</si>
  <si>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</si>
  <si>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</si>
  <si>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</si>
  <si>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</si>
  <si>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</si>
  <si>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</si>
  <si>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</si>
  <si>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</si>
  <si>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</si>
  <si>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</si>
  <si>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</si>
  <si>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</si>
  <si>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</si>
  <si>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</si>
  <si>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</si>
  <si>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</si>
  <si>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</si>
  <si>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</si>
  <si>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</si>
  <si>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</si>
  <si>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</si>
  <si>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</si>
  <si>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</si>
  <si>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</si>
  <si>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</si>
  <si>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</si>
  <si>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</si>
  <si>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</si>
  <si>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</si>
  <si>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</si>
  <si>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</si>
  <si>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</si>
  <si>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</si>
  <si>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</si>
  <si>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</si>
  <si>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</si>
  <si>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</si>
  <si>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</si>
  <si>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</si>
  <si>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</si>
  <si>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</si>
  <si>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</si>
  <si>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</si>
  <si>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</si>
  <si>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</si>
  <si>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</si>
  <si>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</si>
  <si>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</si>
  <si>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</si>
  <si>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</si>
  <si>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</si>
  <si>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</si>
  <si>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</si>
  <si>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</si>
  <si>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</si>
  <si>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</si>
  <si>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</si>
  <si>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</si>
  <si>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</si>
  <si>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</si>
  <si>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</si>
  <si>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</si>
  <si>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</si>
  <si>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</si>
  <si>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</si>
  <si>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</si>
  <si>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</si>
  <si>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</si>
  <si>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</si>
  <si>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</si>
  <si>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</si>
  <si>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</si>
  <si>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</si>
  <si>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</si>
  <si>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</si>
  <si>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</si>
  <si>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</si>
  <si>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</si>
  <si>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</si>
  <si>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</si>
  <si>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</si>
  <si>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</si>
  <si>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</si>
  <si>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</si>
  <si>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</si>
  <si>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</si>
  <si>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</si>
  <si>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</si>
  <si>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</si>
  <si>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</si>
  <si>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</si>
  <si>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</si>
  <si>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</si>
  <si>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</si>
  <si>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</si>
  <si>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</si>
  <si>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</si>
  <si>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</si>
  <si>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</si>
  <si>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</si>
  <si>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</si>
  <si>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</si>
  <si>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</si>
  <si>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</si>
  <si>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</si>
  <si>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</si>
  <si>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</si>
  <si>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</si>
  <si>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</si>
  <si>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</si>
  <si>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</si>
  <si>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</si>
  <si>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</si>
  <si>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</si>
  <si>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</si>
  <si>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</si>
  <si>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</si>
  <si>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</si>
  <si>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</si>
  <si>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</si>
  <si>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</si>
  <si>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</si>
  <si>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</si>
  <si>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</si>
  <si>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</si>
  <si>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</si>
  <si>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</si>
  <si>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</si>
  <si>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</si>
  <si>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</si>
  <si>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</si>
  <si>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</si>
  <si>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</si>
  <si>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</si>
  <si>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</si>
  <si>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</si>
  <si>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</si>
  <si>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</si>
  <si>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</si>
  <si>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</si>
  <si>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</si>
  <si>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</si>
  <si>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</si>
  <si>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</si>
  <si>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</si>
  <si>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</si>
  <si>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</si>
  <si>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</si>
  <si>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</si>
  <si>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</si>
  <si>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</si>
  <si>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</si>
  <si>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</si>
  <si>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</si>
  <si>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</si>
  <si>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</si>
  <si>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</si>
  <si>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</si>
  <si>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</si>
  <si>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</si>
  <si>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</si>
  <si>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</si>
  <si>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</si>
  <si>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</si>
  <si>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</si>
  <si>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</si>
  <si>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</si>
  <si>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</si>
  <si>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</si>
  <si>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</si>
  <si>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</si>
  <si>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</si>
  <si>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</si>
  <si>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</si>
  <si>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</si>
  <si>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</si>
  <si>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</si>
  <si>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</si>
  <si>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</si>
  <si>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</si>
  <si>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</si>
  <si>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</si>
  <si>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</si>
  <si>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</si>
  <si>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</si>
  <si>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</si>
  <si>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</si>
  <si>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</si>
  <si>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</si>
  <si>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</si>
  <si>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</si>
  <si>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</si>
  <si>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</si>
  <si>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</si>
  <si>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</si>
  <si>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</si>
  <si>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</si>
  <si>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</si>
  <si>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</si>
  <si>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</si>
  <si>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</si>
  <si>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</si>
  <si>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</si>
  <si>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</si>
  <si>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</si>
  <si>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</si>
  <si>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</si>
  <si>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</si>
  <si>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</si>
  <si>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</si>
  <si>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</si>
  <si>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</si>
  <si>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</si>
  <si>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</si>
  <si>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</si>
  <si>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</si>
  <si>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</si>
  <si>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</si>
  <si>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</si>
  <si>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</si>
  <si>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</si>
  <si>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</si>
  <si>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</si>
  <si>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</si>
  <si>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</si>
  <si>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</si>
  <si>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</si>
  <si>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</si>
  <si>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</si>
  <si>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</si>
  <si>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</si>
  <si>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</si>
  <si>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</si>
  <si>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</si>
  <si>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</si>
  <si>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</si>
  <si>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</si>
  <si>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</si>
  <si>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</si>
  <si>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</si>
  <si>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</si>
  <si>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</si>
  <si>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</si>
  <si>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</si>
  <si>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</si>
  <si>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</si>
  <si>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</si>
  <si>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</si>
  <si>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</si>
  <si>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</si>
  <si>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</si>
  <si>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</si>
  <si>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</si>
  <si>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</si>
  <si>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</si>
  <si>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</si>
  <si>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</si>
  <si>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</si>
  <si>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</si>
  <si>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</si>
  <si>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</si>
  <si>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</si>
  <si>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</si>
  <si>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</si>
  <si>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</si>
  <si>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</si>
  <si>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</si>
  <si>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</si>
  <si>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</si>
  <si>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</si>
  <si>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</si>
  <si>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</si>
  <si>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</si>
  <si>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</si>
  <si>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</si>
  <si>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</si>
  <si>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</si>
  <si>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</si>
  <si>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</si>
  <si>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</si>
  <si>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</si>
  <si>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</si>
  <si>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</si>
  <si>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</si>
  <si>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</si>
  <si>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</si>
  <si>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</si>
  <si>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</si>
  <si>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</si>
  <si>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</si>
  <si>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</si>
  <si>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</si>
  <si>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</si>
  <si>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</si>
  <si>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</si>
  <si>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</si>
  <si>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</si>
  <si>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</si>
  <si>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</si>
  <si>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</si>
  <si>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</si>
  <si>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</si>
  <si>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</si>
  <si>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</si>
  <si>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</si>
  <si>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</si>
  <si>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</si>
  <si>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</si>
  <si>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</si>
  <si>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</si>
  <si>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</si>
  <si>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</si>
  <si>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</si>
  <si>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</si>
  <si>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</si>
  <si>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</si>
  <si>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</si>
  <si>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</si>
  <si>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</si>
  <si>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</si>
  <si>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</si>
  <si>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</si>
  <si>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</si>
  <si>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</si>
  <si>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</si>
  <si>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</si>
  <si>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</si>
  <si>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</si>
  <si>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</si>
  <si>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</si>
  <si>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</si>
  <si>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</si>
  <si>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</si>
  <si>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</si>
  <si>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</si>
  <si>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</si>
  <si>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</si>
  <si>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</si>
  <si>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</si>
  <si>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</si>
  <si>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</si>
  <si>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</si>
  <si>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</si>
  <si>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</si>
  <si>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</si>
  <si>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</si>
  <si>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</si>
  <si>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</si>
  <si>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</si>
  <si>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</si>
  <si>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</si>
  <si>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</si>
  <si>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</si>
  <si>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</si>
  <si>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</si>
  <si>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</si>
  <si>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</si>
  <si>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</si>
  <si>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</si>
  <si>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</si>
  <si>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</si>
  <si>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</si>
  <si>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</si>
  <si>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</si>
  <si>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</si>
  <si>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</si>
  <si>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</si>
  <si>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</si>
  <si>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</si>
  <si>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</si>
  <si>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</si>
  <si>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</si>
  <si>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</si>
  <si>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</si>
  <si>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</si>
  <si>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</si>
  <si>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</si>
  <si>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</si>
  <si>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</si>
  <si>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</si>
  <si>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</si>
  <si>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</si>
  <si>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</si>
  <si>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</si>
  <si>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</si>
  <si>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</si>
  <si>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</si>
  <si>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</si>
  <si>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</si>
  <si>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</si>
  <si>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</si>
  <si>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</si>
  <si>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</si>
  <si>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</si>
  <si>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</si>
  <si>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</si>
  <si>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</si>
  <si>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</si>
  <si>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</si>
  <si>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</si>
  <si>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</si>
  <si>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</si>
  <si>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</si>
  <si>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</si>
  <si>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</si>
  <si>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</si>
  <si>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</si>
  <si>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</si>
  <si>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</si>
  <si>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</si>
  <si>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</si>
  <si>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</si>
  <si>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</si>
  <si>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</si>
  <si>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</si>
  <si>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</si>
  <si>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</si>
  <si>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</si>
  <si>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</si>
  <si>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</si>
  <si>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</si>
  <si>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</si>
  <si>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</si>
  <si>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</si>
  <si>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</si>
  <si>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</si>
  <si>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</si>
  <si>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</si>
  <si>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</si>
  <si>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</si>
  <si>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</si>
  <si>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</si>
  <si>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</si>
  <si>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</si>
  <si>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</si>
  <si>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</si>
  <si>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</si>
  <si>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</si>
  <si>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</si>
  <si>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</si>
  <si>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</si>
  <si>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</si>
  <si>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</si>
  <si>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</si>
  <si>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</si>
  <si>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</si>
  <si>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</si>
  <si>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</si>
  <si>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</si>
  <si>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</si>
  <si>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</si>
  <si>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</si>
  <si>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</si>
  <si>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</si>
  <si>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</si>
  <si>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</si>
  <si>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</si>
  <si>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</si>
  <si>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</si>
  <si>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</si>
  <si>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</si>
  <si>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</si>
  <si>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</si>
  <si>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</si>
  <si>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</si>
  <si>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</si>
  <si>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</si>
  <si>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</si>
  <si>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</si>
  <si>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</si>
  <si>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</si>
  <si>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</si>
  <si>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</si>
  <si>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</si>
  <si>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</si>
  <si>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</si>
  <si>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</si>
  <si>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</si>
  <si>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</si>
  <si>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</si>
  <si>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</si>
  <si>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</si>
  <si>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</si>
  <si>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</si>
  <si>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</si>
  <si>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</si>
  <si>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</si>
  <si>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</si>
  <si>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</si>
  <si>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</si>
  <si>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</si>
  <si>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</si>
  <si>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</si>
  <si>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</si>
  <si>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</si>
  <si>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</si>
  <si>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</si>
  <si>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</si>
  <si>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</si>
  <si>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</si>
  <si>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</si>
  <si>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</si>
  <si>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</si>
  <si>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</si>
  <si>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</si>
  <si>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</si>
  <si>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</si>
  <si>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</si>
  <si>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</si>
  <si>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</si>
  <si>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</si>
  <si>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</si>
  <si>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</si>
  <si>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</si>
  <si>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</si>
  <si>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</si>
  <si>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</si>
  <si>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</si>
  <si>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</si>
  <si>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</si>
  <si>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</si>
  <si>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</si>
  <si>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</si>
  <si>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</si>
  <si>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</si>
  <si>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</si>
  <si>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</si>
  <si>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</si>
  <si>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</si>
  <si>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</si>
  <si>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</si>
  <si>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</si>
  <si>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</si>
  <si>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</si>
  <si>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</si>
  <si>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</si>
  <si>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</si>
  <si>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</si>
  <si>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</si>
  <si>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</si>
  <si>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</si>
  <si>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</si>
  <si>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</si>
  <si>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</si>
  <si>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</si>
  <si>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</si>
  <si>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</si>
  <si>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</si>
  <si>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</si>
  <si>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</si>
  <si>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</si>
  <si>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</si>
  <si>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</si>
  <si>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</si>
  <si>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</si>
  <si>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</si>
  <si>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</si>
  <si>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</si>
  <si>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</si>
  <si>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</si>
  <si>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</si>
  <si>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</si>
  <si>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</si>
  <si>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</si>
  <si>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</si>
  <si>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</si>
  <si>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</si>
  <si>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</si>
  <si>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</si>
  <si>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</si>
  <si>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</si>
  <si>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</si>
  <si>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</si>
  <si>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</si>
  <si>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</si>
  <si>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</si>
  <si>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</si>
  <si>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</si>
  <si>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</si>
  <si>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</si>
  <si>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</si>
  <si>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</si>
  <si>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</si>
  <si>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</si>
  <si>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</si>
  <si>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</si>
  <si>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</si>
  <si>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</si>
  <si>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</si>
  <si>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</si>
  <si>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</si>
  <si>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</si>
  <si>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</si>
  <si>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</si>
  <si>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</si>
  <si>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</si>
  <si>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</si>
  <si>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</si>
  <si>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</si>
  <si>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</si>
  <si>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</si>
  <si>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</si>
  <si>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</si>
  <si>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</si>
  <si>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</si>
  <si>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</si>
  <si>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</si>
  <si>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</si>
  <si>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</si>
  <si>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</si>
  <si>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</si>
  <si>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</si>
  <si>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</si>
  <si>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</si>
  <si>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</si>
  <si>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</si>
  <si>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</si>
  <si>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</si>
  <si>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</si>
  <si>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</si>
  <si>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</si>
  <si>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</si>
  <si>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</si>
  <si>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</si>
  <si>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</si>
  <si>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</si>
  <si>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</si>
  <si>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</si>
  <si>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</si>
  <si>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</si>
  <si>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</si>
  <si>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</si>
  <si>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</si>
  <si>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</si>
  <si>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</si>
  <si>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</si>
  <si>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</si>
  <si>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</si>
  <si>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</si>
  <si>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</si>
  <si>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</si>
  <si>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</si>
  <si>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</si>
  <si>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</si>
  <si>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</si>
  <si>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</si>
  <si>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</si>
  <si>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</si>
  <si>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</si>
  <si>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</si>
  <si>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</si>
  <si>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</si>
  <si>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</si>
  <si>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</si>
  <si>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</si>
  <si>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</si>
  <si>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</si>
  <si>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</si>
  <si>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</si>
  <si>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</si>
  <si>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</si>
  <si>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</si>
  <si>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</si>
  <si>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</si>
  <si>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</si>
  <si>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</si>
  <si>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</si>
  <si>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</si>
  <si>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</si>
  <si>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</si>
  <si>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</si>
  <si>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</si>
  <si>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</si>
  <si>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</si>
  <si>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</si>
  <si>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</si>
  <si>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</si>
  <si>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</si>
  <si>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</si>
  <si>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</si>
  <si>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</si>
  <si>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</si>
  <si>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</si>
  <si>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</si>
  <si>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</si>
  <si>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</si>
  <si>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</si>
  <si>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</si>
  <si>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</si>
  <si>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</si>
  <si>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</si>
  <si>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</si>
  <si>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</si>
  <si>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</si>
  <si>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</si>
  <si>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</si>
  <si>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</si>
  <si>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</si>
  <si>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</si>
  <si>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</si>
  <si>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</si>
  <si>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</si>
  <si>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</si>
  <si>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</si>
  <si>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</si>
  <si>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</si>
  <si>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</si>
  <si>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</si>
  <si>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</si>
  <si>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</si>
  <si>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</si>
  <si>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</si>
  <si>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</si>
  <si>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</si>
  <si>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</si>
  <si>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</si>
  <si>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</si>
  <si>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</si>
  <si>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</si>
  <si>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</si>
  <si>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</si>
  <si>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</si>
  <si>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</si>
  <si>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</si>
  <si>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</si>
  <si>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</si>
  <si>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</si>
  <si>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</si>
  <si>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</si>
  <si>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</si>
  <si>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</si>
  <si>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</si>
  <si>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</si>
  <si>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</si>
  <si>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</si>
  <si>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</si>
  <si>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</si>
  <si>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</si>
  <si>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</si>
  <si>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</si>
  <si>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</si>
  <si>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</si>
  <si>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</si>
  <si>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</si>
  <si>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</si>
  <si>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</si>
  <si>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</si>
  <si>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</si>
  <si>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</si>
  <si>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</si>
  <si>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</si>
  <si>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</si>
  <si>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</si>
  <si>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</si>
  <si>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</si>
  <si>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</si>
  <si>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</si>
  <si>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</si>
  <si>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</si>
  <si>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</si>
  <si>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</si>
  <si>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</si>
  <si>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</si>
  <si>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</si>
  <si>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</si>
  <si>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</si>
  <si>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</si>
  <si>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</si>
  <si>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</si>
  <si>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</si>
  <si>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</si>
  <si>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</si>
  <si>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</si>
  <si>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</si>
  <si>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</si>
  <si>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</si>
  <si>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</si>
  <si>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</si>
  <si>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</si>
  <si>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</si>
  <si>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</si>
  <si>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</si>
  <si>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</si>
  <si>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</si>
  <si>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</si>
  <si>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</si>
  <si>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</si>
  <si>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</si>
  <si>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</si>
  <si>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</si>
  <si>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</si>
  <si>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</si>
  <si>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</si>
  <si>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</si>
  <si>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</si>
  <si>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</si>
  <si>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</si>
  <si>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</si>
  <si>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</si>
  <si>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</si>
  <si>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</si>
  <si>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</si>
  <si>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</si>
  <si>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</si>
  <si>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</si>
  <si>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</si>
  <si>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</si>
  <si>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</si>
  <si>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</si>
  <si>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</si>
  <si>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</si>
  <si>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</si>
  <si>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</si>
  <si>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</si>
  <si>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</si>
  <si>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</si>
  <si>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</si>
  <si>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</si>
  <si>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</si>
  <si>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</si>
  <si>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</si>
  <si>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</si>
  <si>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</si>
  <si>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</si>
  <si>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</si>
  <si>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</si>
  <si>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</si>
  <si>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</si>
  <si>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</si>
  <si>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</si>
  <si>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</si>
  <si>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</si>
  <si>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</si>
  <si>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</si>
  <si>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</si>
  <si>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</si>
  <si>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</si>
  <si>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</si>
  <si>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</si>
  <si>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</si>
  <si>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</si>
  <si>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</si>
  <si>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</si>
  <si>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</si>
  <si>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</si>
  <si>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</si>
  <si>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</si>
  <si>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</si>
  <si>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</si>
  <si>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</si>
  <si>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</si>
  <si>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</si>
  <si>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</si>
  <si>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</si>
  <si>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</si>
  <si>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</si>
  <si>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</si>
  <si>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</si>
  <si>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</si>
  <si>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</si>
  <si>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</si>
  <si>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</si>
  <si>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</si>
  <si>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</si>
  <si>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</si>
  <si>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</si>
  <si>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</si>
  <si>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</si>
  <si>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</si>
  <si>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</si>
  <si>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</si>
  <si>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</si>
  <si>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</si>
  <si>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</si>
  <si>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</si>
  <si>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</si>
  <si>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</si>
  <si>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</si>
  <si>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</si>
  <si>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</si>
  <si>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</si>
  <si>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</si>
  <si>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</si>
  <si>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</si>
  <si>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</si>
  <si>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</si>
  <si>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</si>
  <si>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</si>
  <si>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</si>
  <si>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</si>
  <si>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</si>
  <si>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</si>
  <si>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</si>
  <si>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</si>
  <si>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</si>
  <si>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</si>
  <si>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</si>
  <si>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</si>
  <si>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</si>
  <si>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</si>
  <si>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</si>
  <si>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</si>
  <si>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</si>
  <si>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</si>
  <si>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</si>
  <si>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</si>
  <si>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</si>
  <si>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</si>
  <si>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</si>
  <si>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</si>
  <si>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</si>
  <si>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</si>
  <si>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</si>
  <si>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</si>
  <si>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</si>
  <si>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</si>
  <si>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</si>
  <si>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</si>
  <si>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</si>
  <si>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</si>
  <si>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</si>
  <si>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</si>
  <si>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</si>
  <si>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</si>
  <si>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</si>
  <si>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</si>
  <si>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</si>
  <si>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</si>
  <si>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</si>
  <si>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</si>
  <si>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</si>
  <si>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</si>
  <si>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</si>
  <si>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</si>
  <si>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</si>
  <si>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</si>
  <si>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</si>
  <si>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</si>
  <si>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</si>
  <si>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</si>
  <si>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</si>
  <si>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</si>
  <si>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</si>
  <si>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</si>
  <si>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</si>
  <si>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</si>
  <si>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</si>
  <si>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</si>
  <si>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</si>
  <si>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</si>
  <si>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</si>
  <si>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</si>
  <si>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</si>
  <si>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</si>
  <si>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</si>
  <si>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</si>
  <si>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</si>
  <si>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</si>
  <si>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</si>
  <si>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</si>
  <si>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</si>
  <si>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</si>
  <si>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</si>
  <si>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</si>
  <si>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</si>
  <si>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</si>
  <si>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</si>
  <si>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</si>
  <si>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</si>
  <si>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</si>
  <si>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</si>
  <si>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</si>
  <si>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</si>
  <si>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</si>
  <si>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</si>
  <si>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</si>
  <si>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</si>
  <si>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</si>
  <si>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</si>
  <si>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</si>
  <si>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</si>
  <si>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</si>
  <si>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</si>
  <si>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</si>
  <si>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</si>
  <si>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</si>
  <si>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</si>
  <si>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</si>
  <si>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</si>
  <si>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</si>
  <si>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</si>
  <si>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</si>
  <si>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</si>
  <si>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</si>
  <si>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</si>
  <si>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</si>
  <si>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</si>
  <si>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</si>
  <si>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</si>
  <si>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</si>
  <si>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</si>
  <si>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</si>
  <si>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</si>
  <si>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</si>
  <si>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</si>
  <si>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</si>
  <si>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</si>
  <si>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</si>
  <si>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</si>
  <si>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</si>
  <si>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</si>
  <si>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</si>
  <si>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</si>
  <si>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</si>
  <si>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</si>
  <si>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</si>
  <si>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</si>
  <si>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</si>
  <si>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</si>
  <si>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</si>
  <si>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</si>
  <si>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</si>
  <si>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</si>
  <si>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</si>
  <si>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</si>
  <si>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</si>
  <si>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</si>
  <si>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</si>
  <si>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</si>
  <si>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</si>
  <si>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</si>
  <si>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</si>
  <si>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</si>
  <si>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</si>
  <si>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</si>
  <si>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</si>
  <si>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</si>
  <si>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</si>
  <si>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</si>
  <si>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</si>
  <si>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</si>
  <si>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</si>
  <si>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</si>
  <si>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</si>
  <si>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</si>
  <si>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</si>
  <si>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</si>
  <si>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</si>
  <si>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</si>
  <si>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</si>
  <si>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</si>
  <si>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</si>
  <si>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</si>
  <si>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</si>
  <si>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</si>
  <si>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</si>
  <si>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</si>
  <si>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</si>
  <si>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</si>
  <si>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</si>
  <si>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</si>
  <si>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</si>
  <si>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</si>
  <si>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</si>
  <si>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</si>
  <si>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</si>
  <si>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</si>
  <si>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</si>
  <si>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</si>
  <si>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</si>
  <si>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</si>
  <si>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</si>
  <si>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</si>
  <si>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</si>
  <si>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</si>
  <si>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</si>
  <si>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</si>
  <si>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</si>
  <si>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</si>
  <si>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</si>
  <si>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</si>
  <si>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</si>
  <si>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</si>
  <si>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</si>
  <si>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</si>
  <si>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</si>
  <si>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</si>
  <si>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</si>
  <si>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</si>
  <si>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</si>
  <si>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</si>
  <si>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</si>
  <si>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</si>
  <si>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</si>
  <si>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</si>
  <si>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</si>
  <si>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</si>
  <si>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</si>
  <si>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</si>
  <si>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</si>
  <si>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</si>
  <si>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</si>
  <si>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</si>
  <si>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</si>
  <si>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</si>
  <si>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</si>
  <si>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</si>
  <si>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</si>
  <si>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</si>
  <si>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</si>
  <si>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</si>
  <si>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</si>
  <si>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</si>
  <si>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</si>
  <si>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</si>
  <si>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</si>
  <si>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</si>
  <si>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</si>
  <si>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</si>
  <si>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</si>
  <si>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</si>
  <si>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</si>
  <si>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</si>
  <si>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</si>
  <si>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</si>
  <si>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</si>
  <si>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</si>
  <si>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</si>
  <si>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</si>
  <si>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</si>
  <si>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</si>
  <si>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</si>
  <si>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</si>
  <si>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</si>
  <si>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</si>
  <si>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</si>
  <si>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</si>
  <si>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</si>
  <si>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</si>
  <si>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</si>
  <si>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</si>
  <si>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</si>
  <si>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</si>
  <si>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</si>
  <si>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</si>
  <si>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</si>
  <si>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</si>
  <si>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</si>
  <si>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</si>
  <si>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</si>
  <si>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</si>
  <si>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</si>
  <si>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</si>
  <si>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</si>
  <si>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</si>
  <si>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</si>
  <si>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</si>
  <si>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</si>
  <si>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</si>
  <si>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</si>
  <si>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</si>
  <si>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</si>
  <si>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</si>
  <si>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</si>
  <si>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</si>
  <si>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</si>
  <si>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</si>
  <si>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</si>
  <si>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</si>
  <si>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</si>
  <si>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</si>
  <si>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</si>
  <si>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</si>
  <si>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</si>
  <si>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</si>
  <si>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</si>
  <si>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</si>
  <si>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</si>
  <si>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</si>
  <si>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</si>
  <si>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</si>
  <si>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</si>
  <si>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</si>
  <si>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</si>
  <si>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</si>
  <si>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</si>
  <si>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</si>
  <si>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</si>
  <si>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</si>
  <si>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</si>
  <si>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</si>
  <si>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</si>
  <si>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</si>
  <si>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</si>
  <si>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</si>
  <si>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</si>
  <si>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</si>
  <si>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</si>
  <si>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</si>
  <si>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</si>
  <si>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</si>
  <si>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</si>
  <si>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</si>
  <si>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</si>
  <si>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</si>
  <si>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</si>
  <si>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</si>
  <si>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</si>
  <si>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</si>
  <si>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</si>
  <si>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</si>
  <si>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</si>
  <si>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</si>
  <si>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</si>
  <si>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</si>
  <si>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</si>
  <si>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</si>
  <si>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</si>
  <si>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</si>
  <si>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</si>
  <si>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</si>
  <si>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</si>
  <si>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</si>
  <si>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</si>
  <si>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</si>
  <si>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</si>
  <si>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</si>
  <si>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</si>
  <si>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</si>
  <si>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</si>
  <si>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</si>
  <si>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</si>
  <si>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</si>
  <si>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</si>
  <si>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</si>
  <si>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</si>
  <si>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</si>
  <si>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</si>
  <si>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</si>
  <si>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</si>
  <si>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</si>
  <si>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</si>
  <si>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</si>
  <si>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</si>
  <si>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</si>
  <si>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</si>
  <si>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</si>
  <si>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</si>
  <si>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</si>
  <si>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</si>
  <si>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</si>
  <si>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</si>
  <si>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</si>
  <si>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</si>
  <si>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</si>
  <si>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</si>
  <si>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</si>
  <si>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</si>
  <si>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</si>
  <si>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</si>
  <si>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</si>
  <si>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</si>
  <si>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</si>
  <si>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</si>
  <si>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</si>
  <si>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</si>
  <si>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</si>
  <si>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</si>
  <si>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</si>
  <si>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</si>
  <si>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</si>
  <si>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</si>
  <si>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</si>
  <si>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</si>
  <si>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</si>
  <si>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</si>
  <si>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</si>
  <si>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</si>
  <si>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</si>
  <si>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</si>
  <si>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</si>
  <si>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</si>
  <si>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</si>
  <si>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</si>
  <si>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</si>
  <si>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</si>
  <si>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</si>
  <si>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</si>
  <si>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</si>
  <si>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</si>
  <si>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</si>
  <si>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</si>
  <si>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</si>
  <si>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</si>
  <si>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</si>
  <si>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</si>
  <si>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</si>
  <si>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</si>
  <si>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</si>
  <si>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</si>
  <si>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</si>
  <si>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</si>
  <si>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</si>
  <si>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</si>
  <si>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</si>
  <si>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</si>
  <si>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</si>
  <si>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</si>
  <si>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</si>
  <si>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</si>
  <si>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</si>
  <si>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</si>
  <si>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</si>
  <si>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</si>
  <si>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</si>
  <si>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</si>
  <si>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</si>
  <si>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</si>
  <si>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</si>
  <si>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</si>
  <si>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</si>
  <si>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</si>
  <si>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</si>
  <si>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</si>
  <si>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</si>
  <si>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</si>
  <si>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</si>
  <si>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</si>
  <si>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</si>
  <si>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</si>
  <si>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</si>
  <si>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</si>
  <si>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</si>
  <si>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</si>
  <si>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</si>
  <si>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</si>
  <si>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</si>
  <si>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</si>
  <si>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</si>
  <si>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</si>
  <si>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</si>
  <si>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</si>
  <si>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</si>
  <si>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</si>
  <si>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</si>
  <si>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</si>
  <si>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</si>
  <si>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</si>
  <si>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</si>
  <si>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</si>
  <si>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</si>
  <si>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</si>
  <si>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</si>
  <si>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</si>
  <si>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</si>
  <si>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</si>
  <si>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</si>
  <si>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</si>
  <si>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</si>
  <si>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</si>
  <si>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</si>
  <si>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</si>
  <si>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</si>
  <si>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</si>
  <si>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</si>
  <si>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</si>
  <si>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</si>
  <si>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</si>
  <si>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</si>
  <si>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</si>
  <si>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</si>
  <si>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</si>
  <si>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</si>
  <si>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</si>
  <si>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</si>
  <si>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</si>
  <si>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</si>
  <si>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</si>
  <si>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</si>
  <si>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</si>
  <si>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</si>
  <si>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</si>
  <si>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</si>
  <si>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</si>
  <si>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</si>
  <si>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</si>
  <si>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</si>
  <si>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</si>
  <si>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</si>
  <si>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</si>
  <si>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</si>
  <si>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</si>
  <si>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</si>
  <si>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</si>
  <si>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</si>
  <si>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</si>
  <si>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</si>
  <si>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</si>
  <si>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</si>
  <si>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</si>
  <si>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</si>
  <si>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</si>
  <si>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</si>
  <si>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</si>
  <si>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</si>
  <si>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</si>
  <si>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</si>
  <si>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</si>
  <si>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</si>
  <si>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</si>
  <si>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</si>
  <si>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</si>
  <si>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</si>
  <si>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</si>
  <si>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</si>
  <si>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</si>
  <si>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</si>
  <si>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</si>
  <si>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</si>
  <si>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</si>
  <si>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</si>
  <si>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</si>
  <si>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</si>
  <si>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</si>
  <si>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</si>
  <si>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</si>
  <si>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</si>
  <si>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</si>
  <si>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</si>
  <si>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</si>
  <si>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</si>
  <si>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</si>
  <si>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</si>
  <si>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</si>
  <si>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</si>
  <si>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</si>
  <si>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</si>
  <si>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</si>
  <si>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</si>
  <si>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</si>
  <si>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</si>
  <si>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</si>
  <si>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</si>
  <si>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</si>
  <si>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</si>
  <si>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</si>
  <si>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</si>
  <si>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</si>
  <si>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</si>
  <si>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</si>
  <si>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</si>
  <si>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</si>
  <si>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</si>
  <si>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</si>
  <si>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</si>
  <si>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</si>
  <si>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</si>
  <si>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</si>
  <si>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</si>
  <si>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</si>
  <si>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</si>
  <si>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</si>
  <si>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</si>
  <si>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</si>
  <si>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</si>
  <si>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</si>
  <si>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</si>
  <si>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</si>
  <si>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</si>
  <si>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</si>
  <si>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</si>
  <si>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</si>
  <si>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</si>
  <si>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</si>
  <si>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</si>
  <si>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</si>
  <si>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</si>
  <si>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</si>
  <si>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</si>
  <si>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</si>
  <si>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</si>
  <si>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</si>
  <si>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</si>
  <si>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</si>
  <si>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</si>
  <si>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</si>
  <si>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</si>
  <si>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</si>
  <si>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</si>
  <si>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</si>
  <si>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</si>
  <si>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</si>
  <si>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</si>
  <si>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</si>
  <si>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</si>
  <si>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</si>
  <si>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</si>
  <si>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</si>
  <si>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</si>
  <si>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</si>
  <si>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</si>
  <si>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</si>
  <si>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</si>
  <si>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</si>
  <si>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</si>
  <si>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</si>
  <si>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</si>
  <si>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</si>
  <si>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</si>
  <si>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</si>
  <si>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</si>
  <si>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</si>
  <si>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</si>
  <si>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</si>
  <si>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</si>
  <si>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</si>
  <si>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</si>
  <si>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</si>
  <si>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</si>
  <si>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</si>
  <si>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</si>
  <si>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</si>
  <si>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</si>
  <si>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</si>
  <si>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</si>
  <si>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</si>
  <si>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</si>
  <si>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</si>
  <si>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</si>
  <si>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</si>
  <si>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</si>
  <si>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</si>
  <si>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</si>
  <si>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</si>
  <si>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</si>
  <si>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</si>
  <si>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</si>
  <si>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</si>
  <si>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</si>
  <si>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</si>
  <si>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</si>
  <si>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</si>
  <si>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</si>
  <si>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</si>
  <si>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</si>
  <si>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</si>
  <si>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</si>
  <si>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</si>
  <si>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</si>
  <si>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</si>
  <si>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</si>
  <si>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</si>
  <si>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</si>
  <si>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</si>
  <si>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</si>
  <si>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</si>
  <si>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</si>
  <si>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</si>
  <si>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</si>
  <si>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</si>
  <si>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</si>
  <si>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</si>
  <si>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</si>
  <si>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</si>
  <si>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</si>
  <si>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</si>
  <si>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</si>
  <si>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</si>
  <si>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</si>
  <si>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</si>
  <si>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</si>
  <si>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</si>
  <si>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</si>
  <si>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</si>
  <si>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</si>
  <si>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</si>
  <si>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</si>
  <si>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</si>
  <si>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</si>
  <si>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</si>
  <si>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</si>
  <si>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</si>
  <si>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</si>
  <si>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</si>
  <si>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</si>
  <si>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</si>
  <si>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</si>
  <si>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</si>
  <si>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</si>
  <si>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</si>
  <si>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</si>
  <si>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</si>
  <si>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</si>
  <si>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</si>
  <si>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</si>
  <si>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</si>
  <si>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</si>
  <si>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</si>
  <si>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</si>
  <si>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</si>
  <si>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</si>
  <si>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</si>
  <si>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</si>
  <si>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</si>
  <si>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</si>
  <si>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</si>
  <si>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</si>
  <si>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</si>
  <si>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</si>
  <si>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</si>
  <si>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</si>
  <si>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</si>
  <si>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</si>
  <si>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</si>
  <si>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</si>
  <si>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</si>
  <si>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</si>
  <si>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</si>
  <si>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</si>
  <si>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</si>
  <si>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</si>
  <si>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</si>
  <si>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</si>
  <si>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</si>
  <si>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</si>
  <si>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</si>
  <si>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</si>
  <si>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</si>
  <si>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</si>
  <si>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</si>
  <si>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</si>
  <si>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</si>
  <si>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</si>
  <si>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</si>
  <si>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</si>
  <si>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</si>
  <si>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</si>
  <si>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</si>
  <si>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</si>
  <si>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</si>
  <si>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</si>
  <si>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</si>
  <si>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</si>
  <si>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</si>
  <si>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</si>
  <si>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</si>
  <si>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</si>
  <si>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</si>
  <si>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</si>
  <si>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</si>
  <si>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</si>
  <si>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</si>
  <si>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</si>
  <si>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</si>
  <si>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</si>
  <si>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</si>
  <si>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</si>
  <si>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</si>
  <si>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</si>
  <si>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</si>
  <si>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</si>
  <si>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</si>
  <si>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</si>
  <si>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</si>
  <si>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</si>
  <si>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</si>
  <si>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</si>
  <si>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</si>
  <si>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</si>
  <si>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</si>
  <si>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</si>
  <si>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</si>
  <si>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</si>
  <si>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</si>
  <si>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</si>
  <si>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</si>
  <si>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</si>
  <si>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</si>
  <si>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</si>
  <si>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</si>
  <si>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</si>
  <si>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</si>
  <si>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</si>
  <si>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</si>
  <si>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</si>
  <si>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</si>
  <si>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</si>
  <si>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</si>
  <si>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</si>
  <si>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</si>
  <si>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</si>
  <si>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</si>
  <si>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</si>
  <si>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</si>
  <si>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</si>
  <si>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</si>
  <si>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</si>
  <si>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</si>
  <si>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</si>
  <si>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</si>
  <si>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</si>
  <si>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</si>
  <si>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</si>
  <si>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</si>
  <si>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</si>
  <si>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</si>
  <si>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</si>
  <si>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</si>
  <si>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</si>
  <si>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</si>
  <si>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</si>
  <si>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</si>
  <si>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</si>
  <si>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</si>
  <si>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</si>
  <si>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</si>
  <si>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</si>
  <si>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</si>
  <si>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</si>
  <si>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</si>
  <si>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</si>
  <si>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</si>
  <si>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</si>
  <si>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</si>
  <si>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</si>
  <si>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</si>
  <si>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</si>
  <si>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</si>
  <si>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</si>
  <si>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</si>
  <si>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</si>
  <si>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</si>
  <si>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</si>
  <si>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</si>
  <si>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</si>
  <si>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</si>
  <si>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</si>
  <si>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</si>
  <si>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</si>
  <si>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</si>
  <si>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</si>
  <si>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</si>
  <si>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</si>
  <si>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</si>
  <si>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</si>
  <si>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</si>
  <si>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</si>
  <si>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</si>
  <si>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</si>
  <si>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</si>
  <si>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</si>
  <si>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</si>
  <si>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</si>
  <si>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</si>
  <si>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</si>
  <si>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</si>
  <si>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</si>
  <si>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</si>
  <si>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</si>
  <si>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</si>
  <si>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</si>
  <si>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</si>
  <si>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</si>
  <si>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</si>
  <si>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</si>
  <si>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</si>
  <si>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</si>
  <si>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</si>
  <si>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</si>
  <si>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</si>
  <si>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</si>
  <si>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</si>
  <si>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</si>
  <si>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</si>
  <si>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</si>
  <si>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</si>
  <si>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</si>
  <si>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</si>
  <si>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</si>
  <si>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</si>
  <si>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</si>
  <si>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</si>
  <si>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</si>
  <si>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</si>
  <si>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</si>
  <si>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</si>
  <si>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</si>
  <si>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</si>
  <si>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</si>
  <si>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</si>
  <si>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</si>
  <si>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</si>
  <si>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</si>
  <si>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</si>
  <si>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</si>
  <si>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</si>
  <si>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</si>
  <si>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</si>
  <si>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</si>
  <si>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</si>
  <si>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</si>
  <si>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</si>
  <si>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</si>
  <si>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</si>
  <si>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</si>
  <si>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</si>
  <si>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</si>
  <si>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</si>
  <si>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</si>
  <si>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</si>
  <si>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</si>
  <si>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</si>
  <si>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</si>
  <si>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</si>
  <si>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</si>
  <si>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</si>
  <si>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</si>
  <si>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</si>
  <si>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</si>
  <si>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</si>
  <si>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</si>
  <si>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</si>
  <si>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</si>
  <si>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</si>
  <si>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</si>
  <si>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</si>
  <si>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</si>
  <si>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</si>
  <si>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</si>
  <si>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</si>
  <si>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</si>
  <si>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</si>
  <si>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</si>
  <si>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</si>
  <si>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</si>
  <si>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</si>
  <si>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</si>
  <si>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</si>
  <si>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</si>
  <si>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</si>
  <si>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</si>
  <si>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</si>
  <si>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</si>
  <si>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</si>
  <si>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</si>
  <si>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</si>
  <si>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</si>
  <si>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</si>
  <si>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</si>
  <si>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</si>
  <si>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</si>
  <si>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</si>
  <si>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</si>
  <si>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</si>
  <si>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</si>
  <si>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</si>
  <si>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</si>
  <si>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</si>
  <si>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</si>
  <si>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</si>
  <si>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</si>
  <si>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</si>
  <si>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</si>
  <si>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</si>
  <si>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</si>
  <si>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</si>
  <si>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</si>
  <si>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</si>
  <si>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</si>
  <si>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</si>
  <si>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</si>
  <si>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</si>
  <si>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</si>
  <si>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</si>
  <si>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</si>
  <si>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</si>
  <si>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</si>
  <si>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</si>
  <si>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</si>
  <si>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</si>
  <si>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</si>
  <si>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</si>
  <si>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</si>
  <si>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</si>
  <si>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</si>
  <si>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</si>
  <si>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</si>
  <si>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</si>
  <si>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</si>
  <si>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</si>
  <si>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</si>
  <si>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</si>
  <si>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</si>
  <si>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</si>
  <si>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</si>
  <si>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</si>
  <si>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</si>
  <si>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</si>
  <si>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</si>
  <si>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</si>
  <si>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</si>
  <si>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</si>
  <si>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</si>
  <si>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</si>
  <si>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</si>
  <si>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</si>
  <si>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</si>
  <si>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</si>
  <si>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</si>
  <si>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</si>
  <si>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</si>
  <si>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</si>
  <si>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</si>
  <si>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</si>
  <si>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</si>
  <si>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</si>
  <si>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</si>
  <si>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</si>
  <si>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</si>
  <si>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</si>
  <si>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</si>
  <si>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</si>
  <si>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</si>
  <si>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</si>
  <si>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</si>
  <si>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</si>
  <si>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</si>
  <si>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</si>
  <si>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</si>
  <si>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</si>
  <si>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</si>
  <si>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</si>
  <si>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</si>
  <si>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</si>
  <si>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</si>
  <si>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</si>
  <si>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</si>
  <si>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</si>
  <si>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</si>
  <si>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</si>
  <si>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</si>
  <si>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</si>
  <si>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</si>
  <si>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</si>
  <si>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</si>
  <si>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</si>
  <si>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</si>
  <si>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</si>
  <si>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</si>
  <si>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</si>
  <si>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</si>
  <si>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</si>
  <si>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</si>
  <si>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</si>
  <si>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</si>
  <si>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</si>
  <si>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</si>
  <si>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</si>
  <si>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</si>
  <si>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</si>
  <si>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</si>
  <si>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</si>
  <si>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</si>
  <si>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</si>
  <si>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</si>
  <si>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</si>
  <si>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</si>
  <si>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</si>
  <si>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</si>
  <si>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</si>
  <si>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</si>
  <si>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</si>
  <si>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</si>
  <si>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</si>
  <si>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</si>
  <si>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</si>
  <si>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</si>
  <si>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</si>
  <si>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</si>
  <si>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</si>
  <si>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</si>
  <si>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</si>
  <si>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</si>
  <si>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</si>
  <si>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</si>
  <si>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</si>
  <si>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</si>
  <si>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</si>
  <si>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</si>
  <si>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</si>
  <si>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</si>
  <si>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</si>
  <si>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</si>
  <si>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</si>
  <si>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</si>
  <si>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</si>
  <si>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</si>
  <si>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</si>
  <si>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</si>
  <si>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</si>
  <si>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</si>
  <si>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</si>
  <si>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</si>
  <si>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</si>
  <si>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</si>
  <si>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</si>
  <si>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</si>
  <si>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</si>
  <si>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</si>
  <si>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</si>
  <si>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</si>
  <si>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</si>
  <si>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</si>
  <si>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</si>
  <si>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</si>
  <si>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</si>
  <si>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</si>
  <si>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</si>
  <si>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</si>
  <si>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</si>
  <si>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</si>
  <si>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</si>
  <si>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</si>
  <si>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</si>
  <si>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</si>
  <si>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</si>
  <si>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</si>
  <si>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</si>
  <si>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</si>
  <si>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</si>
  <si>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</si>
  <si>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</si>
  <si>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</si>
  <si>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</si>
  <si>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</si>
  <si>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</si>
  <si>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</si>
  <si>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</si>
  <si>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</si>
  <si>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</si>
  <si>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</si>
  <si>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</si>
  <si>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</si>
  <si>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</si>
  <si>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</si>
  <si>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</si>
  <si>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</si>
  <si>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</si>
  <si>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</si>
  <si>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</si>
  <si>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</si>
  <si>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</si>
  <si>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</si>
  <si>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</si>
  <si>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</si>
  <si>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</si>
  <si>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</si>
  <si>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</si>
  <si>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</si>
  <si>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</si>
  <si>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</si>
  <si>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</si>
  <si>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</si>
  <si>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</si>
  <si>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</si>
  <si>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</si>
  <si>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</si>
  <si>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</si>
  <si>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</si>
  <si>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</si>
  <si>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</si>
  <si>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</si>
  <si>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</si>
  <si>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</si>
  <si>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</si>
  <si>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</si>
  <si>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</si>
  <si>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</si>
  <si>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</si>
  <si>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</si>
  <si>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</si>
  <si>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</si>
  <si>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</si>
  <si>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</si>
  <si>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</si>
  <si>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</si>
  <si>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</si>
  <si>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</si>
  <si>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</si>
  <si>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</si>
  <si>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</si>
  <si>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</si>
  <si>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</si>
  <si>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</si>
  <si>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</si>
  <si>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</si>
  <si>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</si>
  <si>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</si>
  <si>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</si>
  <si>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</si>
  <si>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</si>
  <si>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</si>
  <si>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</si>
  <si>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</si>
  <si>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</si>
  <si>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</si>
  <si>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</si>
  <si>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</si>
  <si>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</si>
  <si>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</si>
  <si>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</si>
  <si>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</si>
  <si>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</si>
  <si>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</si>
  <si>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</si>
  <si>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</si>
  <si>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</si>
  <si>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</si>
  <si>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</si>
  <si>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</si>
  <si>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</si>
  <si>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</si>
  <si>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</si>
  <si>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</si>
  <si>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</si>
  <si>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</si>
  <si>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</si>
  <si>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</si>
  <si>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</si>
  <si>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</si>
  <si>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</si>
  <si>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</si>
  <si>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</si>
  <si>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</si>
  <si>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</si>
  <si>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</si>
  <si>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</si>
  <si>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</si>
  <si>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</si>
  <si>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</si>
  <si>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</si>
  <si>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</si>
  <si>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</si>
  <si>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</si>
  <si>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</si>
  <si>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</si>
  <si>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</si>
  <si>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</si>
  <si>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</si>
  <si>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</si>
  <si>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</si>
  <si>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</si>
  <si>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</si>
  <si>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</si>
  <si>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</si>
  <si>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</si>
  <si>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</si>
  <si>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</si>
  <si>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</si>
  <si>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</si>
  <si>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</si>
  <si>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</si>
  <si>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</si>
  <si>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</si>
  <si>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</si>
  <si>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</si>
  <si>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</si>
  <si>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</si>
  <si>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</si>
  <si>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</si>
  <si>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</si>
  <si>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</si>
  <si>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</si>
  <si>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</si>
  <si>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</si>
  <si>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</si>
  <si>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</si>
  <si>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</si>
  <si>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</si>
  <si>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</si>
  <si>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</si>
  <si>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</si>
  <si>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</si>
  <si>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</si>
  <si>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</si>
  <si>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</si>
  <si>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</si>
  <si>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</si>
  <si>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</si>
  <si>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</si>
  <si>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</si>
  <si>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</si>
  <si>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</si>
  <si>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</si>
  <si>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</si>
  <si>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</si>
  <si>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</si>
  <si>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</si>
  <si>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</si>
  <si>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</si>
  <si>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</si>
  <si>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</si>
  <si>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</si>
  <si>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</si>
  <si>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</si>
  <si>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</si>
  <si>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</si>
  <si>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</si>
  <si>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</si>
  <si>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</si>
  <si>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</si>
  <si>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</si>
  <si>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</si>
  <si>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</si>
  <si>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</si>
  <si>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</si>
  <si>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</si>
  <si>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</si>
  <si>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</si>
  <si>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</si>
  <si>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</si>
  <si>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</si>
  <si>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</si>
  <si>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</si>
  <si>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</si>
  <si>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</si>
  <si>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</si>
  <si>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</si>
  <si>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</si>
  <si>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</si>
  <si>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</si>
  <si>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</si>
  <si>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</si>
  <si>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</si>
  <si>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</si>
  <si>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</si>
  <si>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</si>
  <si>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</si>
  <si>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</si>
  <si>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</si>
  <si>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</si>
  <si>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</si>
  <si>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</si>
  <si>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</si>
  <si>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</si>
  <si>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</si>
  <si>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</si>
  <si>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</si>
  <si>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</si>
  <si>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</si>
  <si>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</si>
  <si>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</si>
  <si>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</si>
  <si>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</si>
  <si>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</si>
  <si>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</si>
  <si>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</si>
  <si>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</si>
  <si>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</si>
  <si>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</si>
  <si>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</si>
  <si>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</si>
  <si>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</si>
  <si>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</si>
  <si>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</si>
  <si>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</si>
  <si>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</si>
  <si>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</si>
  <si>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</si>
  <si>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</si>
  <si>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</si>
  <si>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</si>
  <si>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</si>
  <si>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</si>
  <si>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</si>
  <si>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</si>
  <si>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</si>
  <si>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</si>
  <si>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</si>
  <si>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</si>
  <si>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</si>
  <si>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</si>
  <si>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</si>
  <si>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</si>
  <si>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</si>
  <si>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</si>
  <si>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</si>
  <si>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</si>
  <si>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</si>
  <si>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</si>
  <si>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</si>
  <si>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</si>
  <si>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</si>
  <si>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</si>
  <si>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</si>
  <si>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</si>
  <si>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</si>
  <si>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</si>
  <si>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</si>
  <si>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</si>
  <si>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</si>
  <si>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</si>
  <si>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</si>
  <si>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</si>
  <si>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</si>
  <si>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</si>
  <si>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</si>
  <si>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</si>
  <si>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</si>
  <si>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</si>
  <si>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</si>
  <si>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</si>
  <si>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</si>
  <si>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</si>
  <si>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</si>
  <si>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</si>
  <si>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</si>
  <si>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</si>
  <si>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</si>
  <si>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</si>
  <si>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</si>
  <si>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</si>
  <si>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</si>
  <si>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</si>
  <si>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</si>
  <si>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</si>
  <si>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</si>
  <si>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</si>
  <si>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</si>
  <si>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</si>
  <si>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</si>
  <si>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</si>
  <si>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</si>
  <si>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</si>
  <si>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</si>
  <si>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</si>
  <si>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</si>
  <si>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</si>
  <si>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</si>
  <si>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</si>
  <si>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</si>
  <si>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</si>
  <si>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</si>
  <si>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</si>
  <si>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</si>
  <si>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</si>
  <si>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</si>
  <si>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</si>
  <si>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</si>
  <si>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</si>
  <si>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</si>
  <si>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</si>
  <si>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</si>
  <si>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</si>
  <si>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</si>
  <si>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</si>
  <si>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</si>
  <si>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</si>
  <si>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</si>
  <si>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</si>
  <si>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</si>
  <si>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</si>
  <si>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</si>
  <si>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</si>
  <si>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</si>
  <si>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</si>
  <si>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</si>
  <si>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</si>
  <si>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</si>
  <si>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</si>
  <si>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</si>
  <si>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</si>
  <si>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</si>
  <si>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</si>
  <si>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</si>
  <si>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</si>
  <si>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</si>
  <si>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</si>
  <si>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</si>
  <si>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</si>
  <si>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</si>
  <si>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</si>
  <si>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</si>
  <si>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</si>
  <si>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</si>
  <si>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</si>
  <si>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</si>
  <si>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</si>
  <si>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</si>
  <si>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</si>
  <si>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</si>
  <si>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</si>
  <si>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</si>
  <si>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</si>
  <si>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</si>
  <si>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</si>
  <si>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</si>
  <si>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</si>
  <si>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</si>
  <si>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</si>
  <si>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</si>
  <si>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</si>
  <si>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</si>
  <si>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</si>
  <si>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</si>
  <si>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</si>
  <si>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</si>
  <si>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</si>
  <si>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</si>
  <si>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</si>
  <si>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</si>
  <si>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</si>
  <si>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</si>
  <si>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</si>
  <si>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</si>
  <si>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</si>
  <si>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</si>
  <si>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</si>
  <si>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</si>
  <si>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</si>
  <si>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</si>
  <si>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</si>
  <si>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</si>
  <si>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</si>
  <si>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</si>
  <si>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</si>
  <si>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</si>
  <si>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</si>
  <si>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</si>
  <si>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</si>
  <si>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</si>
  <si>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</si>
  <si>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</si>
  <si>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</si>
  <si>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</si>
  <si>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</si>
  <si>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</si>
  <si>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</si>
  <si>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</si>
  <si>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</si>
  <si>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</si>
  <si>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</si>
  <si>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</si>
  <si>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</si>
  <si>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</si>
  <si>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</si>
  <si>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</si>
  <si>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</si>
  <si>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</si>
  <si>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</si>
  <si>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</si>
  <si>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</si>
  <si>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</si>
  <si>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</si>
  <si>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</si>
  <si>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</si>
  <si>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</si>
  <si>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</si>
  <si>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</si>
  <si>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</si>
  <si>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</si>
  <si>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</si>
  <si>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</si>
  <si>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</si>
  <si>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</si>
  <si>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</si>
  <si>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</si>
  <si>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</si>
  <si>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</si>
  <si>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</si>
  <si>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</si>
  <si>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</si>
  <si>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</si>
  <si>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</si>
  <si>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</si>
  <si>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</si>
  <si>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</si>
  <si>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</si>
  <si>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</si>
  <si>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</si>
  <si>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</si>
  <si>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</si>
  <si>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</si>
  <si>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</si>
  <si>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</si>
  <si>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</si>
  <si>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</si>
  <si>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</si>
  <si>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</si>
  <si>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</si>
  <si>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</si>
  <si>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</si>
  <si>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</si>
  <si>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</si>
  <si>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</si>
  <si>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</si>
  <si>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</si>
  <si>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</si>
  <si>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</si>
  <si>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</si>
  <si>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</si>
  <si>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</si>
  <si>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</si>
  <si>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</si>
  <si>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</si>
  <si>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</si>
  <si>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</si>
  <si>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</si>
  <si>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</si>
  <si>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</si>
  <si>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</si>
  <si>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</si>
  <si>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</si>
  <si>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</si>
  <si>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</si>
  <si>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</si>
  <si>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</si>
  <si>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</si>
  <si>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</si>
  <si>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</si>
  <si>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</si>
  <si>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</si>
  <si>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</si>
  <si>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</si>
  <si>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</si>
  <si>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</si>
  <si>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</si>
  <si>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</si>
  <si>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</si>
  <si>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</si>
  <si>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</si>
  <si>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</si>
  <si>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</si>
  <si>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</si>
  <si>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</si>
  <si>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</si>
  <si>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</si>
  <si>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</si>
  <si>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</si>
  <si>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</si>
  <si>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</si>
  <si>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</si>
  <si>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</si>
  <si>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</si>
  <si>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</si>
  <si>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</si>
  <si>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</si>
  <si>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</si>
  <si>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</si>
  <si>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</si>
  <si>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</si>
  <si>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</si>
  <si>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</si>
  <si>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</si>
  <si>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</si>
  <si>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</si>
  <si>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</si>
  <si>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</si>
  <si>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</si>
  <si>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</si>
  <si>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</si>
  <si>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</si>
  <si>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</si>
  <si>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</si>
  <si>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</si>
  <si>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</si>
  <si>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</si>
  <si>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</si>
  <si>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</si>
  <si>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</si>
  <si>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</si>
  <si>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</si>
  <si>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</si>
  <si>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</si>
  <si>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</si>
  <si>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</si>
  <si>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</si>
  <si>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</si>
  <si>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</si>
  <si>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</si>
  <si>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</si>
  <si>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</si>
  <si>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</si>
  <si>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</si>
  <si>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</si>
  <si>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</si>
  <si>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</si>
  <si>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</si>
  <si>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</si>
  <si>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</si>
  <si>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</si>
  <si>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</si>
  <si>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</si>
  <si>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</si>
  <si>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</si>
  <si>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</si>
  <si>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</si>
  <si>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</si>
  <si>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</si>
  <si>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</si>
  <si>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</si>
  <si>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</si>
  <si>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</si>
  <si>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</si>
  <si>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</si>
  <si>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</si>
  <si>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</si>
  <si>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</si>
  <si>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</si>
  <si>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</si>
  <si>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</si>
  <si>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</si>
  <si>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</si>
  <si>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</si>
  <si>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</si>
  <si>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</si>
  <si>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</si>
  <si>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</si>
  <si>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</si>
  <si>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</si>
  <si>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</si>
  <si>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</si>
  <si>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</si>
  <si>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</si>
  <si>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</si>
  <si>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</si>
  <si>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</si>
  <si>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</si>
  <si>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</si>
  <si>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</si>
  <si>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</si>
  <si>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</si>
  <si>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</si>
  <si>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</si>
  <si>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</si>
  <si>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</si>
  <si>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</si>
  <si>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</si>
  <si>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</si>
  <si>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</si>
  <si>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</si>
  <si>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</si>
  <si>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</si>
  <si>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</si>
  <si>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</si>
  <si>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</si>
  <si>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</si>
  <si>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</si>
  <si>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</si>
  <si>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</si>
  <si>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</si>
  <si>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</si>
  <si>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</si>
  <si>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</si>
  <si>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</si>
  <si>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</si>
  <si>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</si>
  <si>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</si>
  <si>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</si>
  <si>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</si>
  <si>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</si>
  <si>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</si>
  <si>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</si>
  <si>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</si>
  <si>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</si>
  <si>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</si>
  <si>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</si>
  <si>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</si>
  <si>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</si>
  <si>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</si>
  <si>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</si>
  <si>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</si>
  <si>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</si>
  <si>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</si>
  <si>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</si>
  <si>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</si>
  <si>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</si>
  <si>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</si>
  <si>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</si>
  <si>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</si>
  <si>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</si>
  <si>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</si>
  <si>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</si>
  <si>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</si>
  <si>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</si>
  <si>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</si>
  <si>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</si>
  <si>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</si>
  <si>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</si>
  <si>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</si>
  <si>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</si>
  <si>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</si>
  <si>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</si>
  <si>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</si>
  <si>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</si>
  <si>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</si>
  <si>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</si>
  <si>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</si>
  <si>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</si>
  <si>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</si>
  <si>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</si>
  <si>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</si>
  <si>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</si>
  <si>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</si>
  <si>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</si>
  <si>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</si>
  <si>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</si>
  <si>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</si>
  <si>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</si>
  <si>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</si>
  <si>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</si>
  <si>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</si>
  <si>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</si>
  <si>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</si>
  <si>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</si>
  <si>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</si>
  <si>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</si>
  <si>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</si>
  <si>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</si>
  <si>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</si>
  <si>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</si>
  <si>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</si>
  <si>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</si>
  <si>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</si>
  <si>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</si>
  <si>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</si>
  <si>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</si>
  <si>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</si>
  <si>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</si>
  <si>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</si>
  <si>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</si>
  <si>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</si>
  <si>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</si>
  <si>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</si>
  <si>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</si>
  <si>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</si>
  <si>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</si>
  <si>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</si>
  <si>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</si>
  <si>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</si>
  <si>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</si>
  <si>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</si>
  <si>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</si>
  <si>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</si>
  <si>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</si>
  <si>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</si>
  <si>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</si>
  <si>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</si>
  <si>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</si>
  <si>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</si>
  <si>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</si>
  <si>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</si>
  <si>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</si>
  <si>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</si>
  <si>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</si>
  <si>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</si>
  <si>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</si>
  <si>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</si>
  <si>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</si>
  <si>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</si>
  <si>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</si>
  <si>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</si>
  <si>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</si>
  <si>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</si>
  <si>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</si>
  <si>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</si>
  <si>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</si>
  <si>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</si>
  <si>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</si>
  <si>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</si>
  <si>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</si>
  <si>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</si>
  <si>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</si>
  <si>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</si>
  <si>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</si>
  <si>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</si>
  <si>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</si>
  <si>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</si>
  <si>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</si>
  <si>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</si>
  <si>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</si>
  <si>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</si>
  <si>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</si>
  <si>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</si>
  <si>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</si>
  <si>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</si>
  <si>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</si>
  <si>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</si>
  <si>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</si>
  <si>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</si>
  <si>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</si>
  <si>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</si>
  <si>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</si>
  <si>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</si>
  <si>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</si>
  <si>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</si>
  <si>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</si>
  <si>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</si>
  <si>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</si>
  <si>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</si>
  <si>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</si>
  <si>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</si>
  <si>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</si>
  <si>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</si>
  <si>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</si>
  <si>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</si>
  <si>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</si>
  <si>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</si>
  <si>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</si>
  <si>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</si>
  <si>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</si>
  <si>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</si>
  <si>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</si>
  <si>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</si>
  <si>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</si>
  <si>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</si>
  <si>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</si>
  <si>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</si>
  <si>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</si>
  <si>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</si>
  <si>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</si>
  <si>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</si>
  <si>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</si>
  <si>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</si>
  <si>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</si>
  <si>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</si>
  <si>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</si>
  <si>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</si>
  <si>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</si>
  <si>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</si>
  <si>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</si>
  <si>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</si>
  <si>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</si>
  <si>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</si>
  <si>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</si>
  <si>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</si>
  <si>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</si>
  <si>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</si>
  <si>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</si>
  <si>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</si>
  <si>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</si>
  <si>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</si>
  <si>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</si>
  <si>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</si>
  <si>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</si>
  <si>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</si>
  <si>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</si>
  <si>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</si>
  <si>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</si>
  <si>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</si>
  <si>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</si>
  <si>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</si>
  <si>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</si>
  <si>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</si>
  <si>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</si>
  <si>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</si>
  <si>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</si>
  <si>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</si>
  <si>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</si>
  <si>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</si>
  <si>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</si>
  <si>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</si>
  <si>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</si>
  <si>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</si>
  <si>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</si>
  <si>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</si>
  <si>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</si>
  <si>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</si>
  <si>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</si>
  <si>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</si>
  <si>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</si>
  <si>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</si>
  <si>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</si>
  <si>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</si>
  <si>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</si>
  <si>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</si>
  <si>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</si>
  <si>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</si>
  <si>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</si>
  <si>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</si>
  <si>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</si>
  <si>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</si>
  <si>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</si>
  <si>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</si>
  <si>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</si>
  <si>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</si>
  <si>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</si>
  <si>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</si>
  <si>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</si>
  <si>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</si>
  <si>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</si>
  <si>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</si>
  <si>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</si>
  <si>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</si>
  <si>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</si>
  <si>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</si>
  <si>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</si>
  <si>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</si>
  <si>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</si>
  <si>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</si>
  <si>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</si>
  <si>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</si>
  <si>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</si>
  <si>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</si>
  <si>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</si>
  <si>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</si>
  <si>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</si>
  <si>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</si>
  <si>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</si>
  <si>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</si>
  <si>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</si>
  <si>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</si>
  <si>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</si>
  <si>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</si>
  <si>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</si>
  <si>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</si>
  <si>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</si>
  <si>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</si>
  <si>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</si>
  <si>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</si>
  <si>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</si>
  <si>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</si>
  <si>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</si>
  <si>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</si>
  <si>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</si>
  <si>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</si>
  <si>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</si>
  <si>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</si>
  <si>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</si>
  <si>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</si>
  <si>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</si>
  <si>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</si>
  <si>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</si>
  <si>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</si>
  <si>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</si>
  <si>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</si>
  <si>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</si>
  <si>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</si>
  <si>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</si>
  <si>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</si>
  <si>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</si>
  <si>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</si>
  <si>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</si>
  <si>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</si>
  <si>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</si>
  <si>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</si>
  <si>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</si>
  <si>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</si>
  <si>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</si>
  <si>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</si>
  <si>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</si>
  <si>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</si>
  <si>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</si>
  <si>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</si>
  <si>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</si>
  <si>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</si>
  <si>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</si>
  <si>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</si>
  <si>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</si>
  <si>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</si>
  <si>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</si>
  <si>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</si>
  <si>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</si>
  <si>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</si>
  <si>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</si>
  <si>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</si>
  <si>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</si>
  <si>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</si>
  <si>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</si>
  <si>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</si>
  <si>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</si>
  <si>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</si>
  <si>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</si>
  <si>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</si>
  <si>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</si>
  <si>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</si>
  <si>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</si>
  <si>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</si>
  <si>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</si>
  <si>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</si>
  <si>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</si>
  <si>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</si>
  <si>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</si>
  <si>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</si>
  <si>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</si>
  <si>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</si>
  <si>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</si>
  <si>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</si>
  <si>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</si>
  <si>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</si>
  <si>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</si>
  <si>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</si>
  <si>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</si>
  <si>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</si>
  <si>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</si>
  <si>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</si>
  <si>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</si>
  <si>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</si>
  <si>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</si>
  <si>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</si>
  <si>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</si>
  <si>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</si>
  <si>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</si>
  <si>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</si>
  <si>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</si>
  <si>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</si>
  <si>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</si>
  <si>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</si>
  <si>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</si>
  <si>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</si>
  <si>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</si>
  <si>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</si>
  <si>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</si>
  <si>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</si>
  <si>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</si>
  <si>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</si>
  <si>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</si>
  <si>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</si>
  <si>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</si>
  <si>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</si>
  <si>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</si>
  <si>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</si>
  <si>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</si>
  <si>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</si>
  <si>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</si>
  <si>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</si>
  <si>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</si>
  <si>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</si>
  <si>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</si>
  <si>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</si>
  <si>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</si>
  <si>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</si>
  <si>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</si>
  <si>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</si>
  <si>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</si>
  <si>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</si>
  <si>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</si>
  <si>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</si>
  <si>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</si>
  <si>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</si>
  <si>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</si>
  <si>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</si>
  <si>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</si>
  <si>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</si>
  <si>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</si>
  <si>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</si>
  <si>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</si>
  <si>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</si>
  <si>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</si>
  <si>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</si>
  <si>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</si>
  <si>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</si>
  <si>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</si>
  <si>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</si>
  <si>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</si>
  <si>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</si>
  <si>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</si>
  <si>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</si>
  <si>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</si>
  <si>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</si>
  <si>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</si>
  <si>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</si>
  <si>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</si>
  <si>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</si>
  <si>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</si>
  <si>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</si>
  <si>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</si>
  <si>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</si>
  <si>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</si>
  <si>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</si>
  <si>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</si>
  <si>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</si>
  <si>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</si>
  <si>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</si>
  <si>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</si>
  <si>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</si>
  <si>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</si>
  <si>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</si>
  <si>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</si>
  <si>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</si>
  <si>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</si>
  <si>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</si>
  <si>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</si>
  <si>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</si>
  <si>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</si>
  <si>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</si>
  <si>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</si>
  <si>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</si>
  <si>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</si>
  <si>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</si>
  <si>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</si>
  <si>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</si>
  <si>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</si>
  <si>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</si>
  <si>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</si>
  <si>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</si>
  <si>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</si>
  <si>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</si>
  <si>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</si>
  <si>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</si>
  <si>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</si>
  <si>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</si>
  <si>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</si>
  <si>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</si>
  <si>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</si>
  <si>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</si>
  <si>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</si>
  <si>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</si>
  <si>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</si>
  <si>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</si>
  <si>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</si>
  <si>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</si>
  <si>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</si>
  <si>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</si>
  <si>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</si>
  <si>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</si>
  <si>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</si>
  <si>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</si>
  <si>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</si>
  <si>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</si>
  <si>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</si>
  <si>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</si>
  <si>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</si>
  <si>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</si>
  <si>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</si>
  <si>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</si>
  <si>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</si>
  <si>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</si>
  <si>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</si>
  <si>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</si>
  <si>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</si>
  <si>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</si>
  <si>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</si>
  <si>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</si>
  <si>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</si>
  <si>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</si>
  <si>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</si>
  <si>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</si>
  <si>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</si>
  <si>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</si>
  <si>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</si>
  <si>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</si>
  <si>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</si>
  <si>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</si>
  <si>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</si>
  <si>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</si>
  <si>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</si>
  <si>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</si>
  <si>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</si>
  <si>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</si>
  <si>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</si>
  <si>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</si>
  <si>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</si>
  <si>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</si>
  <si>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</si>
  <si>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</si>
  <si>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</si>
  <si>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</si>
  <si>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</si>
  <si>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</si>
  <si>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</si>
  <si>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</si>
  <si>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</si>
  <si>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</si>
  <si>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</si>
  <si>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</si>
  <si>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</si>
  <si>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</si>
  <si>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</si>
  <si>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</si>
  <si>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</si>
  <si>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</si>
  <si>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</si>
  <si>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</si>
  <si>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</si>
  <si>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</si>
  <si>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</si>
  <si>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</si>
  <si>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</si>
  <si>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</si>
  <si>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</si>
  <si>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</si>
  <si>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</si>
  <si>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</si>
  <si>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</si>
  <si>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</si>
  <si>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</si>
  <si>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</si>
  <si>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</si>
  <si>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</si>
  <si>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</si>
  <si>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</si>
  <si>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</si>
  <si>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</si>
  <si>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</si>
  <si>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</si>
  <si>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</si>
  <si>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</si>
  <si>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</si>
  <si>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</si>
  <si>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</si>
  <si>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</si>
  <si>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</si>
  <si>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</si>
  <si>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</si>
  <si>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</si>
  <si>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</si>
  <si>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</si>
  <si>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</si>
  <si>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</si>
  <si>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</si>
  <si>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</si>
  <si>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</si>
  <si>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</si>
  <si>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</si>
  <si>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</si>
  <si>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</si>
  <si>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</si>
  <si>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</si>
  <si>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</si>
  <si>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</si>
  <si>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</si>
  <si>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</si>
  <si>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</si>
  <si>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</si>
  <si>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</si>
  <si>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</si>
  <si>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</si>
  <si>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</si>
  <si>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</si>
  <si>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</si>
  <si>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</si>
  <si>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</si>
  <si>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</si>
  <si>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</si>
  <si>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</si>
  <si>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</si>
  <si>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</si>
  <si>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</si>
  <si>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</si>
  <si>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</si>
  <si>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</si>
  <si>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</si>
  <si>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</si>
  <si>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</si>
  <si>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</si>
  <si>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</si>
  <si>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</si>
  <si>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</si>
  <si>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</si>
  <si>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</si>
  <si>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</si>
  <si>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</si>
  <si>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</si>
  <si>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</si>
  <si>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</si>
  <si>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</si>
  <si>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</si>
  <si>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</si>
  <si>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</si>
  <si>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</si>
  <si>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</si>
  <si>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</si>
  <si>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</si>
  <si>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</si>
  <si>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</si>
  <si>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</si>
  <si>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</si>
  <si>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</si>
  <si>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</si>
  <si>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</si>
  <si>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</si>
  <si>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</si>
  <si>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</si>
  <si>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</si>
  <si>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</si>
  <si>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</si>
  <si>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</si>
  <si>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</si>
  <si>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</si>
  <si>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</si>
  <si>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</si>
  <si>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</si>
  <si>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</si>
  <si>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</si>
  <si>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</si>
  <si>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</si>
  <si>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</si>
  <si>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</si>
  <si>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</si>
  <si>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</si>
  <si>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</si>
  <si>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</si>
  <si>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</si>
  <si>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</si>
  <si>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</si>
  <si>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</si>
  <si>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</si>
  <si>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</si>
  <si>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</si>
  <si>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</si>
  <si>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</si>
  <si>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</si>
  <si>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</si>
  <si>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</si>
  <si>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</si>
  <si>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</si>
  <si>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</si>
  <si>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</si>
  <si>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</si>
  <si>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</si>
  <si>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</si>
  <si>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</si>
  <si>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</si>
  <si>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</si>
  <si>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</si>
  <si>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</si>
  <si>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</si>
  <si>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</si>
  <si>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</si>
  <si>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</si>
  <si>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</si>
  <si>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</si>
  <si>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</si>
  <si>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</si>
  <si>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</si>
  <si>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</si>
  <si>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</si>
  <si>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</si>
  <si>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</si>
  <si>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</si>
  <si>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</si>
  <si>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</si>
  <si>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</si>
  <si>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</si>
  <si>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</si>
  <si>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</si>
  <si>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</si>
  <si>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</si>
  <si>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</si>
  <si>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</si>
  <si>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</si>
  <si>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</si>
  <si>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</si>
  <si>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</si>
  <si>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</si>
  <si>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</si>
  <si>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</si>
  <si>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</si>
  <si>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</si>
  <si>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</si>
  <si>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</si>
  <si>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</si>
  <si>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</si>
  <si>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</si>
  <si>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</si>
  <si>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</si>
  <si>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</si>
  <si>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</si>
  <si>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</si>
  <si>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</si>
  <si>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</si>
  <si>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</si>
  <si>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</si>
  <si>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</si>
  <si>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</si>
  <si>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</si>
  <si>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</si>
  <si>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</si>
  <si>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</si>
  <si>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</si>
  <si>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</si>
  <si>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</si>
  <si>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</si>
  <si>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</si>
  <si>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</si>
  <si>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</si>
  <si>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</si>
  <si>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</si>
  <si>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</si>
  <si>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</si>
  <si>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</si>
  <si>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</si>
  <si>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</si>
  <si>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</si>
  <si>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</si>
  <si>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</si>
  <si>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</si>
  <si>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</si>
  <si>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</si>
  <si>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</si>
  <si>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</si>
  <si>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</si>
  <si>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</si>
  <si>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</si>
  <si>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</si>
  <si>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</si>
  <si>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</si>
  <si>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</si>
  <si>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</si>
  <si>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</si>
  <si>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</si>
  <si>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</si>
  <si>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</si>
  <si>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</si>
  <si>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</si>
  <si>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</si>
  <si>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</si>
  <si>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</si>
  <si>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</si>
  <si>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</si>
  <si>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</si>
  <si>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</si>
  <si>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</si>
  <si>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</si>
  <si>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</si>
  <si>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</si>
  <si>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</si>
  <si>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</si>
  <si>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</si>
  <si>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</si>
  <si>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</si>
  <si>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</si>
  <si>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</si>
  <si>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</si>
  <si>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</si>
  <si>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</si>
  <si>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</si>
  <si>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</si>
  <si>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</si>
  <si>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</si>
  <si>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</si>
  <si>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</si>
  <si>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</si>
  <si>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</si>
  <si>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</si>
  <si>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</si>
  <si>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</si>
  <si>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</si>
  <si>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</si>
  <si>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</si>
  <si>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</si>
  <si>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</si>
  <si>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</si>
  <si>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</si>
  <si>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</si>
  <si>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</si>
  <si>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</si>
  <si>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</si>
  <si>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</si>
  <si>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</si>
  <si>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</si>
  <si>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</si>
  <si>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</si>
  <si>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</si>
  <si>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</si>
  <si>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</si>
  <si>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</si>
  <si>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</si>
  <si>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</si>
  <si>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</si>
  <si>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</si>
  <si>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</si>
  <si>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</si>
  <si>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</si>
  <si>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</si>
  <si>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</si>
  <si>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</si>
  <si>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</si>
  <si>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</si>
  <si>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</si>
  <si>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</si>
  <si>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</si>
  <si>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</si>
  <si>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</si>
  <si>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</si>
  <si>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</si>
  <si>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</si>
  <si>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</si>
  <si>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</si>
  <si>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</si>
  <si>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</si>
  <si>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</si>
  <si>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</si>
  <si>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</si>
  <si>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</si>
  <si>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</si>
  <si>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</si>
  <si>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</si>
  <si>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</si>
  <si>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</si>
  <si>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</si>
  <si>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</si>
  <si>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</si>
  <si>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</si>
  <si>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</si>
  <si>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</si>
  <si>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</si>
  <si>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</si>
  <si>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</si>
  <si>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</si>
  <si>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</si>
  <si>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</si>
  <si>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</si>
  <si>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</si>
  <si>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</si>
  <si>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</si>
  <si>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</si>
  <si>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</si>
  <si>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</si>
  <si>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</si>
  <si>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</si>
  <si>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</si>
  <si>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</si>
  <si>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</si>
  <si>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</si>
  <si>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</si>
  <si>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</si>
  <si>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</si>
  <si>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</si>
  <si>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</si>
  <si>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</si>
  <si>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</si>
  <si>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</si>
  <si>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</si>
  <si>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</si>
  <si>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</si>
  <si>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</si>
  <si>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</si>
  <si>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</si>
  <si>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</si>
  <si>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</si>
  <si>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</si>
  <si>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</si>
  <si>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</si>
  <si>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</si>
  <si>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</si>
  <si>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</si>
  <si>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</si>
  <si>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</si>
  <si>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</si>
  <si>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</si>
  <si>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</si>
  <si>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</si>
  <si>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</si>
  <si>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</si>
  <si>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</si>
  <si>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</si>
  <si>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</si>
  <si>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</si>
  <si>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</si>
  <si>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</si>
  <si>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</si>
  <si>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</si>
  <si>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</si>
  <si>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</si>
  <si>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</si>
  <si>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</si>
  <si>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</si>
  <si>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</si>
  <si>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</si>
  <si>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</si>
  <si>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</si>
  <si>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</si>
  <si>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</si>
  <si>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</si>
  <si>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</si>
  <si>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</si>
  <si>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</si>
  <si>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</si>
  <si>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</si>
  <si>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</si>
  <si>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</si>
  <si>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</si>
  <si>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</si>
  <si>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</si>
  <si>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</si>
  <si>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</si>
  <si>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</si>
  <si>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</si>
  <si>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</si>
  <si>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</si>
  <si>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</si>
  <si>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</si>
  <si>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</si>
  <si>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</si>
  <si>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</si>
  <si>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</si>
  <si>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</si>
  <si>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</si>
  <si>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</si>
  <si>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</si>
  <si>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</si>
  <si>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</si>
  <si>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</si>
  <si>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</si>
  <si>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</si>
  <si>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</si>
  <si>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</si>
  <si>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</si>
  <si>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</si>
  <si>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</si>
  <si>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</si>
  <si>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</si>
  <si>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</si>
  <si>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</si>
  <si>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</si>
  <si>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</si>
  <si>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</si>
  <si>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</si>
  <si>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</si>
  <si>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</si>
  <si>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</si>
  <si>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</si>
  <si>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</si>
  <si>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</si>
  <si>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</si>
  <si>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</si>
  <si>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</si>
  <si>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</si>
  <si>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</si>
  <si>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</si>
  <si>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</si>
  <si>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</si>
  <si>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</si>
  <si>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</si>
  <si>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</si>
  <si>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</si>
  <si>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</si>
  <si>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</si>
  <si>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</si>
  <si>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</si>
  <si>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</si>
  <si>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</si>
  <si>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</si>
  <si>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</si>
  <si>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</si>
  <si>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</si>
  <si>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</si>
  <si>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</si>
  <si>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</si>
  <si>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</si>
  <si>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</si>
  <si>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</si>
  <si>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</si>
  <si>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</si>
  <si>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</si>
  <si>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</si>
  <si>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</si>
  <si>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</si>
  <si>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</si>
  <si>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</si>
  <si>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</si>
  <si>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</si>
  <si>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</si>
  <si>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</si>
  <si>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</si>
  <si>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</si>
  <si>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</si>
  <si>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</si>
  <si>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</si>
  <si>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</si>
  <si>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</si>
  <si>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</si>
  <si>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</si>
  <si>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</si>
  <si>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</si>
  <si>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</si>
  <si>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</si>
  <si>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</si>
  <si>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</si>
  <si>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</si>
  <si>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</si>
  <si>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</si>
  <si>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</si>
  <si>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</si>
  <si>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</si>
  <si>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</si>
  <si>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</si>
  <si>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</si>
  <si>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</si>
  <si>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</si>
  <si>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</si>
  <si>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</si>
  <si>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</si>
  <si>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</si>
  <si>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</si>
  <si>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</si>
  <si>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</si>
  <si>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</si>
  <si>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</si>
  <si>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</si>
  <si>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</si>
  <si>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</si>
  <si>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</si>
  <si>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</si>
  <si>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</si>
  <si>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</si>
  <si>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</si>
  <si>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</si>
  <si>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</si>
  <si>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</si>
  <si>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</si>
  <si>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</si>
  <si>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</si>
  <si>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</si>
  <si>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</si>
  <si>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</si>
  <si>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</si>
  <si>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</si>
  <si>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</si>
  <si>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</si>
  <si>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</si>
  <si>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</si>
  <si>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</si>
  <si>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</si>
  <si>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</si>
  <si>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</si>
  <si>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</si>
  <si>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</si>
  <si>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</si>
  <si>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</si>
  <si>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</si>
  <si>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</si>
  <si>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</si>
  <si>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</si>
  <si>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</si>
  <si>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</si>
  <si>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</si>
  <si>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</si>
  <si>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</si>
  <si>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</si>
  <si>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</si>
  <si>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</si>
  <si>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</si>
  <si>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</si>
  <si>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</si>
  <si>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</si>
  <si>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</si>
  <si>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</si>
  <si>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</si>
  <si>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</si>
  <si>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</si>
  <si>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</si>
  <si>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</si>
  <si>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</si>
  <si>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</si>
  <si>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</si>
  <si>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</si>
  <si>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</si>
  <si>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</si>
  <si>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</si>
  <si>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</si>
  <si>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</si>
  <si>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</si>
  <si>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</si>
  <si>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</si>
  <si>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</si>
  <si>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</si>
  <si>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</si>
  <si>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</si>
  <si>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</si>
  <si>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</si>
  <si>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</si>
  <si>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</si>
  <si>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</si>
  <si>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</si>
  <si>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</si>
  <si>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</si>
  <si>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</si>
  <si>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</si>
  <si>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</si>
  <si>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</si>
  <si>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</si>
  <si>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</si>
  <si>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</si>
  <si>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</si>
  <si>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</si>
  <si>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</si>
  <si>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</si>
  <si>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</si>
  <si>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</si>
  <si>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</si>
  <si>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</si>
  <si>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</si>
  <si>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</si>
  <si>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</si>
  <si>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</si>
  <si>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</si>
  <si>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</si>
  <si>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</si>
  <si>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</si>
  <si>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</si>
  <si>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</si>
  <si>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</si>
  <si>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</si>
  <si>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</si>
  <si>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</si>
  <si>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</si>
  <si>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</si>
  <si>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</si>
  <si>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</si>
  <si>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</si>
  <si>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</si>
  <si>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</si>
  <si>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</si>
  <si>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</si>
  <si>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</si>
  <si>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</si>
  <si>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</si>
  <si>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</si>
  <si>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</si>
  <si>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</si>
  <si>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</si>
  <si>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</si>
  <si>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</si>
  <si>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</si>
  <si>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</si>
  <si>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</si>
  <si>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</si>
  <si>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</si>
  <si>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</si>
  <si>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</si>
  <si>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</si>
  <si>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</si>
  <si>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</si>
  <si>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</si>
  <si>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</si>
  <si>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</si>
  <si>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</si>
  <si>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</si>
  <si>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</si>
  <si>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</si>
  <si>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</si>
  <si>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</si>
  <si>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</si>
  <si>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</si>
  <si>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</si>
  <si>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</si>
  <si>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</si>
  <si>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</si>
  <si>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</si>
  <si>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</si>
  <si>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</si>
  <si>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</si>
  <si>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</si>
  <si>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</si>
  <si>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</si>
  <si>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</si>
  <si>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</si>
  <si>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</si>
  <si>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</si>
  <si>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</si>
  <si>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</si>
  <si>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</si>
  <si>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</si>
  <si>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</si>
  <si>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</si>
  <si>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</si>
  <si>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</si>
  <si>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</si>
  <si>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</si>
  <si>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</si>
  <si>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</si>
  <si>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</si>
  <si>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</si>
  <si>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</si>
  <si>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</si>
  <si>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</si>
  <si>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</si>
  <si>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</si>
  <si>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</si>
  <si>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</si>
  <si>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</si>
  <si>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</si>
  <si>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</si>
  <si>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</si>
  <si>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</si>
  <si>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</si>
  <si>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</si>
  <si>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</si>
  <si>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</si>
  <si>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</si>
  <si>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</si>
  <si>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</si>
  <si>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</si>
  <si>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</si>
  <si>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</si>
  <si>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</si>
  <si>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</si>
  <si>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</si>
  <si>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</si>
  <si>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</si>
  <si>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</si>
  <si>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</si>
  <si>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</si>
  <si>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</si>
  <si>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</si>
  <si>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</si>
  <si>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</si>
  <si>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</si>
  <si>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</si>
  <si>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</si>
  <si>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</si>
  <si>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</si>
  <si>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</si>
  <si>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</si>
  <si>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</si>
  <si>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</si>
  <si>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</si>
  <si>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</si>
  <si>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</si>
  <si>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</si>
  <si>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</si>
  <si>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</si>
  <si>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</si>
  <si>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</si>
  <si>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</si>
  <si>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</si>
  <si>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</si>
  <si>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</si>
  <si>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</si>
  <si>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</si>
  <si>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</si>
  <si>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</si>
  <si>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</si>
  <si>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</si>
  <si>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</si>
  <si>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</si>
  <si>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</si>
  <si>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</si>
  <si>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</si>
  <si>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</si>
  <si>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</si>
  <si>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</si>
  <si>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</si>
  <si>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</si>
  <si>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</si>
  <si>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</si>
  <si>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</si>
  <si>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</si>
  <si>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</si>
  <si>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</si>
  <si>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</si>
  <si>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</si>
  <si>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</si>
  <si>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</si>
  <si>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</si>
  <si>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</si>
  <si>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</si>
  <si>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</si>
  <si>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</si>
  <si>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</si>
  <si>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</si>
  <si>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</si>
  <si>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</si>
  <si>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</si>
  <si>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</si>
  <si>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</si>
  <si>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</si>
  <si>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</si>
  <si>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</si>
  <si>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</si>
  <si>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</si>
  <si>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</si>
  <si>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</si>
  <si>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</si>
  <si>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</si>
  <si>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</si>
  <si>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</si>
  <si>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</si>
  <si>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</si>
  <si>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</si>
  <si>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</si>
  <si>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</si>
  <si>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</si>
  <si>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</si>
  <si>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</si>
  <si>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</si>
  <si>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</si>
  <si>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</si>
  <si>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</si>
  <si>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</si>
  <si>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</si>
  <si>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</si>
  <si>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</si>
  <si>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</si>
  <si>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</si>
  <si>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</si>
  <si>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</si>
  <si>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</si>
  <si>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</si>
  <si>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</si>
  <si>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</si>
  <si>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</si>
  <si>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</si>
  <si>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</si>
  <si>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</si>
  <si>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</si>
  <si>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</si>
  <si>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</si>
  <si>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</si>
  <si>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</si>
  <si>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</si>
  <si>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</si>
  <si>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</si>
  <si>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</si>
  <si>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</si>
  <si>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</si>
  <si>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</si>
  <si>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</si>
  <si>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</si>
  <si>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</si>
  <si>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</si>
  <si>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</si>
  <si>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</si>
  <si>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</si>
  <si>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</si>
  <si>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</si>
  <si>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</si>
  <si>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</si>
  <si>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</si>
  <si>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</si>
  <si>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</si>
  <si>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</si>
  <si>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</si>
  <si>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</si>
  <si>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</si>
  <si>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</si>
  <si>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</si>
  <si>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</si>
  <si>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</si>
  <si>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</si>
  <si>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</si>
  <si>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</si>
  <si>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</si>
  <si>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</si>
  <si>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</si>
  <si>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</si>
  <si>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</si>
  <si>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</si>
  <si>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</si>
  <si>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</si>
  <si>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</si>
  <si>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</si>
  <si>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</si>
  <si>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</si>
  <si>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</si>
  <si>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</si>
  <si>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</si>
  <si>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</si>
  <si>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</si>
  <si>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</si>
  <si>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</si>
  <si>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</si>
  <si>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</si>
  <si>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</si>
  <si>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</si>
  <si>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</si>
  <si>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</si>
  <si>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</si>
  <si>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</si>
  <si>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</si>
  <si>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</si>
  <si>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</si>
  <si>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</si>
  <si>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</si>
  <si>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</si>
  <si>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</si>
  <si>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</si>
  <si>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</si>
  <si>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</si>
  <si>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</si>
  <si>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</si>
  <si>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</si>
  <si>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</si>
  <si>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</si>
  <si>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</si>
  <si>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</si>
  <si>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</si>
  <si>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</si>
  <si>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</si>
  <si>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</si>
  <si>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</si>
  <si>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</si>
  <si>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</si>
  <si>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</si>
  <si>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</si>
  <si>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</si>
  <si>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</si>
  <si>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</si>
  <si>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</si>
  <si>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</si>
  <si>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</si>
  <si>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</si>
  <si>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</si>
  <si>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</si>
  <si>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</si>
  <si>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</si>
  <si>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</si>
  <si>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</si>
  <si>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</si>
  <si>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</si>
  <si>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</si>
  <si>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</si>
  <si>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</si>
  <si>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</si>
  <si>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</si>
  <si>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</si>
  <si>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</si>
  <si>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</si>
  <si>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</si>
  <si>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</si>
  <si>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</si>
  <si>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</si>
  <si>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</si>
  <si>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</si>
  <si>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</si>
  <si>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</si>
  <si>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</si>
  <si>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</si>
  <si>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</si>
  <si>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</si>
  <si>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</si>
  <si>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</si>
  <si>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</si>
  <si>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</si>
  <si>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</si>
  <si>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</si>
  <si>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</si>
  <si>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</si>
  <si>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</si>
  <si>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</si>
  <si>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</si>
  <si>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</si>
  <si>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</si>
  <si>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</si>
  <si>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</si>
  <si>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</si>
  <si>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</si>
  <si>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</si>
  <si>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</si>
  <si>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</si>
  <si>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</si>
  <si>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</si>
  <si>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</si>
  <si>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</si>
  <si>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</si>
  <si>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</si>
  <si>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</si>
  <si>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</si>
  <si>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</si>
  <si>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</si>
  <si>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</si>
  <si>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</si>
  <si>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</si>
  <si>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</si>
  <si>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</si>
  <si>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</si>
  <si>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</si>
  <si>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</si>
  <si>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</si>
  <si>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</si>
  <si>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</si>
  <si>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</si>
  <si>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</si>
  <si>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</si>
  <si>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</si>
  <si>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</si>
  <si>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</si>
  <si>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</si>
  <si>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</si>
  <si>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</si>
  <si>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</si>
  <si>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</si>
  <si>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</si>
  <si>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</si>
  <si>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</si>
  <si>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</si>
  <si>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</si>
  <si>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</si>
  <si>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</si>
  <si>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</si>
  <si>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</si>
  <si>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</si>
  <si>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</si>
  <si>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</si>
  <si>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</si>
  <si>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</si>
  <si>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</si>
  <si>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</si>
  <si>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</si>
  <si>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</si>
  <si>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</si>
  <si>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</si>
  <si>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</si>
  <si>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</si>
  <si>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</si>
  <si>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</si>
  <si>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</si>
  <si>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</si>
  <si>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</si>
  <si>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</si>
  <si>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</si>
  <si>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</si>
  <si>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</si>
  <si>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</si>
  <si>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</si>
  <si>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</si>
  <si>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</si>
  <si>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</si>
  <si>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</si>
  <si>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</si>
  <si>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</si>
  <si>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</si>
  <si>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</si>
  <si>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</si>
  <si>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</si>
  <si>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</si>
  <si>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</si>
  <si>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</si>
  <si>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</si>
  <si>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</si>
  <si>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</si>
  <si>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</si>
  <si>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</si>
  <si>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</si>
  <si>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</si>
  <si>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</si>
  <si>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</si>
  <si>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</si>
  <si>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</si>
  <si>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</si>
  <si>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</si>
  <si>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</si>
  <si>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</si>
  <si>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</si>
  <si>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</si>
  <si>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</si>
  <si>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</si>
  <si>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</si>
  <si>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</si>
  <si>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</si>
  <si>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</si>
  <si>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</si>
  <si>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</si>
  <si>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</si>
  <si>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</si>
  <si>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</si>
  <si>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</si>
  <si>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</si>
  <si>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</si>
  <si>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</si>
  <si>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</si>
  <si>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</si>
  <si>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</si>
  <si>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</si>
  <si>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</si>
  <si>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</si>
  <si>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</si>
  <si>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</si>
  <si>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</si>
  <si>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</si>
  <si>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</si>
  <si>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</si>
  <si>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</si>
  <si>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</si>
  <si>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</si>
  <si>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</si>
  <si>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</si>
  <si>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</si>
  <si>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</si>
  <si>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</si>
  <si>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</si>
  <si>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</si>
  <si>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</si>
  <si>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</si>
  <si>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</si>
  <si>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</si>
  <si>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</si>
  <si>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</si>
  <si>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</si>
  <si>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</si>
  <si>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</si>
  <si>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</si>
  <si>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</si>
  <si>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</si>
  <si>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</si>
  <si>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</si>
  <si>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</si>
  <si>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</si>
  <si>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</si>
  <si>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</si>
  <si>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</si>
  <si>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</si>
  <si>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</si>
  <si>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</si>
  <si>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</si>
  <si>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</si>
  <si>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</si>
  <si>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</si>
  <si>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</si>
  <si>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</si>
  <si>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</si>
  <si>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</si>
  <si>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</si>
  <si>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</si>
  <si>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</si>
  <si>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</si>
  <si>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</si>
  <si>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</si>
  <si>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</si>
  <si>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</si>
  <si>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</si>
  <si>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</si>
  <si>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</si>
  <si>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</si>
  <si>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</si>
  <si>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</si>
  <si>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</si>
  <si>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</si>
  <si>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</si>
  <si>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</si>
  <si>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</si>
  <si>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</si>
  <si>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</si>
  <si>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</si>
  <si>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</si>
  <si>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</si>
  <si>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</si>
  <si>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</si>
  <si>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</si>
  <si>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</si>
  <si>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</si>
  <si>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</si>
  <si>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</si>
  <si>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</si>
  <si>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</si>
  <si>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</si>
  <si>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</si>
  <si>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</si>
  <si>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</si>
  <si>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</si>
  <si>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</si>
  <si>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</si>
  <si>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</si>
  <si>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</si>
  <si>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</si>
  <si>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</si>
  <si>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</si>
  <si>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</si>
  <si>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</si>
  <si>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</si>
  <si>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</si>
  <si>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</si>
  <si>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</si>
  <si>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</si>
  <si>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</si>
  <si>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</si>
  <si>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</si>
  <si>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</si>
  <si>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</si>
  <si>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</si>
  <si>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</si>
  <si>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</si>
  <si>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</si>
  <si>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</si>
  <si>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</si>
  <si>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</si>
  <si>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</si>
  <si>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</si>
  <si>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</si>
  <si>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</si>
  <si>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</si>
  <si>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</si>
  <si>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</si>
  <si>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</si>
  <si>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</si>
  <si>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</si>
  <si>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</si>
  <si>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</si>
  <si>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</si>
  <si>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</si>
  <si>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</si>
  <si>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</si>
  <si>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</si>
  <si>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</si>
  <si>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</si>
  <si>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</si>
  <si>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</si>
  <si>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</si>
  <si>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</si>
  <si>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</si>
  <si>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</si>
  <si>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</si>
  <si>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</si>
  <si>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</si>
  <si>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</si>
  <si>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</si>
  <si>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</si>
  <si>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</si>
  <si>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</si>
  <si>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</si>
  <si>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</si>
  <si>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</si>
  <si>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</si>
  <si>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</si>
  <si>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</si>
  <si>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</si>
  <si>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</si>
  <si>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</si>
  <si>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</si>
  <si>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</si>
  <si>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</si>
  <si>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</si>
  <si>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</si>
  <si>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</si>
  <si>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</si>
  <si>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</si>
  <si>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</si>
  <si>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</si>
  <si>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</si>
  <si>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</si>
  <si>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</si>
  <si>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</si>
  <si>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</si>
  <si>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</si>
  <si>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</si>
  <si>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</si>
  <si>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</si>
  <si>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</si>
  <si>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</si>
  <si>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</si>
  <si>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</si>
  <si>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</si>
  <si>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</si>
  <si>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</si>
  <si>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</si>
  <si>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</si>
  <si>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</si>
  <si>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</si>
  <si>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</si>
  <si>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</si>
  <si>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</si>
  <si>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</si>
  <si>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</si>
  <si>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</si>
  <si>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</si>
  <si>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</si>
  <si>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</si>
  <si>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</si>
  <si>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</si>
  <si>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</si>
  <si>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</si>
  <si>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</si>
  <si>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</si>
  <si>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</si>
  <si>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</si>
  <si>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</si>
  <si>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</si>
  <si>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</si>
  <si>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</si>
  <si>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</si>
  <si>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</si>
  <si>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</si>
  <si>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</si>
  <si>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</si>
  <si>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</si>
  <si>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</si>
  <si>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</si>
  <si>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</si>
  <si>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</si>
  <si>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</si>
  <si>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</si>
  <si>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</si>
  <si>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</si>
  <si>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</si>
  <si>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</si>
  <si>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</si>
  <si>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</si>
  <si>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</si>
  <si>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</si>
  <si>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</si>
  <si>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</si>
  <si>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</si>
  <si>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</si>
  <si>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</si>
  <si>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</si>
  <si>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</si>
  <si>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</si>
  <si>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</si>
  <si>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</si>
  <si>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</si>
  <si>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</si>
  <si>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</si>
  <si>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</si>
  <si>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</si>
  <si>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</si>
  <si>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</si>
  <si>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</si>
  <si>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</si>
  <si>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</si>
  <si>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</si>
  <si>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</si>
  <si>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</si>
  <si>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</si>
  <si>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</si>
  <si>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</si>
  <si>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</si>
  <si>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</si>
  <si>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</si>
  <si>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</si>
  <si>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</si>
  <si>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</si>
  <si>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</si>
  <si>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</si>
  <si>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</si>
  <si>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</si>
  <si>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</si>
  <si>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</si>
  <si>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</si>
  <si>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</si>
  <si>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</si>
  <si>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</si>
  <si>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</si>
  <si>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</si>
  <si>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</si>
  <si>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</si>
  <si>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</si>
  <si>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</si>
  <si>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</si>
  <si>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</si>
  <si>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</si>
  <si>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</si>
  <si>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</si>
  <si>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</si>
  <si>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</si>
  <si>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</si>
  <si>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</si>
  <si>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</si>
  <si>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</si>
  <si>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</si>
  <si>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</si>
  <si>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</si>
  <si>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</si>
  <si>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</si>
  <si>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</si>
  <si>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</si>
  <si>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</si>
  <si>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</si>
  <si>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</si>
  <si>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</si>
  <si>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</si>
  <si>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</si>
  <si>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</si>
  <si>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</si>
  <si>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</si>
  <si>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</si>
  <si>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</si>
  <si>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</si>
  <si>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</si>
  <si>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</si>
  <si>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</si>
  <si>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</si>
  <si>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</si>
  <si>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</si>
  <si>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</si>
  <si>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</si>
  <si>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</si>
  <si>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</si>
  <si>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</si>
  <si>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</si>
  <si>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</si>
  <si>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</si>
  <si>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</si>
  <si>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</si>
  <si>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</si>
  <si>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</si>
  <si>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</si>
  <si>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</si>
  <si>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</si>
  <si>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</si>
  <si>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</si>
  <si>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</si>
  <si>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</si>
  <si>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</si>
  <si>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</si>
  <si>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</si>
  <si>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</si>
  <si>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</si>
  <si>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</si>
  <si>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</si>
  <si>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</si>
  <si>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</si>
  <si>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</si>
  <si>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</si>
  <si>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</si>
  <si>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</si>
  <si>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</si>
  <si>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</si>
  <si>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</si>
  <si>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</si>
  <si>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</si>
  <si>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</si>
  <si>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</si>
  <si>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</si>
  <si>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</si>
  <si>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</si>
  <si>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</si>
  <si>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</si>
  <si>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</si>
  <si>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</si>
  <si>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</si>
  <si>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</si>
  <si>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</si>
  <si>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</si>
  <si>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</si>
  <si>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</si>
  <si>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</si>
  <si>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</si>
  <si>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</si>
  <si>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</si>
  <si>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</si>
  <si>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</si>
  <si>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</si>
  <si>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</si>
  <si>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</si>
  <si>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</si>
  <si>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</si>
  <si>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</si>
  <si>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</si>
  <si>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</si>
  <si>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</si>
  <si>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</si>
  <si>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</si>
  <si>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</si>
  <si>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</si>
  <si>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</si>
  <si>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</si>
  <si>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</si>
  <si>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</si>
  <si>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</si>
  <si>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</si>
  <si>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</si>
  <si>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</si>
  <si>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</si>
  <si>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</si>
  <si>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</si>
  <si>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</si>
  <si>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</si>
  <si>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</si>
  <si>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</si>
  <si>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</si>
  <si>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</si>
  <si>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</si>
  <si>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</si>
  <si>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</si>
  <si>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</si>
  <si>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</si>
  <si>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</si>
  <si>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</si>
  <si>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</si>
  <si>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</si>
  <si>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</si>
  <si>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</si>
  <si>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</si>
  <si>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</si>
  <si>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</si>
  <si>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</si>
  <si>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</si>
  <si>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</si>
  <si>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</si>
  <si>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</si>
  <si>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</si>
  <si>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</si>
  <si>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</si>
  <si>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</si>
  <si>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</si>
  <si>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</si>
  <si>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</si>
  <si>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</si>
  <si>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</si>
  <si>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</si>
  <si>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</si>
  <si>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</si>
  <si>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</si>
  <si>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</si>
  <si>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</si>
  <si>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</si>
  <si>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</si>
  <si>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</si>
  <si>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</si>
  <si>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</si>
  <si>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</si>
  <si>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</si>
  <si>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</si>
  <si>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</si>
  <si>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</si>
  <si>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</si>
  <si>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</si>
  <si>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</si>
  <si>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</si>
  <si>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</si>
  <si>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</si>
  <si>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</si>
  <si>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</si>
  <si>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</si>
  <si>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</si>
  <si>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</si>
  <si>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</si>
  <si>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</si>
  <si>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</si>
  <si>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</si>
  <si>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</si>
  <si>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</si>
  <si>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</si>
  <si>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</si>
  <si>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</si>
  <si>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</si>
  <si>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</si>
  <si>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</si>
  <si>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</si>
  <si>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</si>
  <si>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</si>
  <si>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</si>
  <si>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</si>
  <si>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</si>
  <si>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</si>
  <si>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</si>
  <si>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</si>
  <si>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</si>
  <si>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</si>
  <si>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</si>
  <si>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</si>
  <si>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</si>
  <si>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</si>
  <si>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</si>
  <si>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</si>
  <si>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</si>
  <si>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</si>
  <si>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</si>
  <si>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</si>
  <si>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</si>
  <si>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</si>
  <si>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</si>
  <si>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</si>
  <si>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</si>
  <si>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</si>
  <si>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</si>
  <si>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</si>
  <si>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</si>
  <si>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</si>
  <si>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</si>
  <si>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</si>
  <si>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</si>
  <si>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</si>
  <si>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</si>
  <si>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</si>
  <si>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</si>
  <si>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</si>
  <si>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</si>
  <si>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</si>
  <si>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</si>
  <si>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</si>
  <si>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</si>
  <si>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</si>
  <si>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</si>
  <si>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</si>
  <si>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</si>
  <si>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</si>
  <si>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</si>
  <si>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</si>
  <si>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</si>
  <si>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</si>
  <si>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</si>
  <si>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</si>
  <si>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</si>
  <si>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</si>
  <si>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</si>
  <si>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</si>
  <si>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</si>
  <si>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</si>
  <si>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</si>
  <si>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</si>
  <si>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</si>
  <si>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</si>
  <si>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</si>
  <si>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</si>
  <si>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</si>
  <si>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</si>
  <si>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</si>
  <si>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</si>
  <si>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</si>
  <si>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</si>
  <si>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</si>
  <si>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</si>
  <si>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</si>
  <si>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</si>
  <si>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</si>
  <si>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</si>
  <si>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</si>
  <si>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</si>
  <si>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</si>
  <si>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</si>
  <si>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</si>
  <si>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</si>
  <si>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</si>
  <si>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</si>
  <si>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</si>
  <si>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</si>
  <si>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</si>
  <si>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</si>
  <si>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</si>
  <si>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</si>
  <si>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</si>
  <si>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</si>
  <si>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</si>
  <si>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</si>
  <si>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</si>
  <si>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</si>
  <si>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</si>
  <si>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</si>
  <si>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</si>
  <si>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</si>
  <si>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</si>
  <si>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</si>
  <si>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</si>
  <si>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</si>
  <si>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</si>
  <si>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</si>
  <si>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</si>
  <si>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</si>
  <si>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</si>
  <si>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</si>
  <si>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</si>
  <si>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</si>
  <si>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</si>
  <si>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</si>
  <si>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</si>
  <si>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</si>
  <si>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</si>
  <si>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</si>
  <si>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</si>
  <si>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</si>
  <si>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</si>
  <si>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</si>
  <si>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</si>
  <si>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</si>
  <si>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</si>
  <si>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</si>
  <si>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</si>
  <si>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</si>
  <si>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</si>
  <si>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</si>
  <si>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</si>
  <si>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</si>
  <si>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</si>
  <si>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</si>
  <si>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</si>
  <si>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</si>
  <si>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</si>
  <si>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</si>
  <si>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</si>
  <si>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</si>
  <si>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</si>
  <si>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</si>
  <si>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</si>
  <si>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</si>
  <si>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</si>
  <si>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</si>
  <si>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</si>
  <si>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</si>
  <si>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</si>
  <si>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</si>
  <si>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</si>
  <si>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</si>
  <si>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</si>
  <si>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</si>
  <si>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</si>
  <si>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</si>
  <si>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</si>
  <si>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</si>
  <si>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</si>
  <si>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</si>
  <si>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</si>
  <si>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</si>
  <si>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</si>
  <si>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</si>
  <si>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</si>
  <si>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</si>
  <si>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</si>
  <si>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</si>
  <si>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</si>
  <si>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</si>
  <si>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</si>
  <si>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</si>
  <si>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</si>
  <si>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</si>
  <si>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</si>
  <si>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</si>
  <si>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</si>
  <si>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</si>
  <si>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</si>
  <si>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</si>
  <si>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</si>
  <si>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</si>
  <si>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</si>
  <si>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</si>
  <si>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</si>
  <si>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</si>
  <si>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</si>
  <si>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</si>
  <si>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</si>
  <si>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</si>
  <si>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</si>
  <si>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</si>
  <si>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</si>
  <si>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</si>
  <si>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</si>
  <si>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</si>
  <si>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</si>
  <si>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</si>
  <si>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</si>
  <si>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</si>
  <si>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</si>
  <si>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</si>
  <si>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</si>
  <si>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</si>
  <si>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</si>
  <si>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</si>
  <si>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</si>
  <si>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</si>
  <si>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</si>
  <si>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</si>
  <si>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</si>
  <si>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</si>
  <si>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</si>
  <si>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</si>
  <si>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</si>
  <si>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</si>
  <si>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</si>
  <si>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</si>
  <si>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</si>
  <si>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</si>
  <si>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</si>
  <si>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</si>
  <si>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</si>
  <si>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</si>
  <si>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</si>
  <si>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</si>
  <si>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</si>
  <si>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</si>
  <si>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</si>
  <si>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</si>
  <si>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</si>
  <si>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</si>
  <si>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</si>
  <si>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</si>
  <si>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</si>
  <si>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</si>
  <si>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</si>
  <si>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</si>
  <si>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</si>
  <si>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</si>
  <si>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</si>
  <si>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</si>
  <si>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</si>
  <si>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</si>
  <si>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</si>
  <si>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</si>
  <si>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</si>
  <si>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</si>
  <si>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</si>
  <si>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</si>
  <si>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</si>
  <si>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</si>
  <si>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</si>
  <si>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</si>
  <si>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</si>
  <si>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</si>
  <si>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</si>
  <si>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</si>
  <si>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</si>
  <si>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</si>
  <si>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</si>
  <si>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</si>
  <si>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</si>
  <si>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</si>
  <si>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</si>
  <si>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</si>
  <si>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</si>
  <si>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</si>
  <si>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</si>
  <si>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</si>
  <si>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</si>
  <si>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</si>
  <si>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</si>
  <si>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</si>
  <si>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</si>
  <si>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</si>
  <si>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</si>
  <si>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</si>
  <si>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</si>
  <si>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</si>
  <si>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</si>
  <si>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</si>
  <si>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</si>
  <si>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</si>
  <si>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</si>
  <si>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</si>
  <si>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</si>
  <si>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</si>
  <si>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</si>
  <si>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</si>
  <si>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</si>
  <si>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</si>
  <si>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</si>
  <si>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</si>
  <si>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</si>
  <si>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</si>
  <si>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</si>
  <si>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</si>
  <si>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</si>
  <si>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</si>
  <si>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</si>
  <si>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</si>
  <si>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</si>
  <si>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</si>
  <si>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</si>
  <si>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</si>
  <si>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</si>
  <si>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</si>
  <si>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</si>
  <si>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</si>
  <si>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</si>
  <si>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</si>
  <si>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</si>
  <si>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</si>
  <si>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</si>
  <si>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</si>
  <si>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</si>
  <si>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</si>
  <si>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</si>
  <si>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</si>
  <si>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</si>
  <si>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</si>
  <si>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</si>
  <si>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</si>
  <si>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</si>
  <si>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</si>
  <si>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</si>
  <si>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</si>
  <si>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</si>
  <si>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</si>
  <si>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</si>
  <si>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</si>
  <si>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</si>
  <si>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</si>
  <si>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</si>
  <si>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</si>
  <si>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</si>
  <si>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</si>
  <si>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</si>
  <si>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</si>
  <si>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</si>
  <si>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</si>
  <si>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</si>
  <si>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</si>
  <si>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</si>
  <si>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</si>
  <si>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</si>
  <si>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</si>
  <si>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</si>
  <si>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</si>
  <si>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</si>
  <si>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</si>
  <si>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</si>
  <si>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</si>
  <si>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</si>
  <si>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</si>
  <si>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</si>
  <si>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</si>
  <si>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</si>
  <si>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</si>
  <si>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</si>
  <si>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</si>
  <si>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</si>
  <si>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</si>
  <si>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</si>
  <si>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</si>
  <si>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</si>
  <si>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</si>
  <si>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</si>
  <si>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</si>
  <si>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</si>
  <si>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</si>
  <si>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</si>
  <si>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</si>
  <si>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</si>
  <si>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</si>
  <si>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</si>
  <si>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</si>
  <si>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</si>
  <si>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</si>
  <si>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</si>
  <si>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</si>
  <si>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</si>
  <si>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</si>
  <si>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</si>
  <si>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</si>
  <si>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</si>
  <si>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</si>
  <si>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</si>
  <si>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</si>
  <si>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</si>
  <si>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</si>
  <si>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</si>
  <si>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</si>
  <si>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</si>
  <si>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</si>
  <si>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</si>
  <si>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</si>
  <si>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</si>
  <si>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</si>
  <si>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</si>
  <si>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</si>
  <si>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</si>
  <si>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</si>
  <si>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</si>
  <si>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</si>
  <si>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</si>
  <si>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</si>
  <si>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</si>
  <si>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</si>
  <si>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</si>
  <si>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</si>
  <si>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</si>
  <si>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</si>
  <si>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</si>
  <si>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</si>
  <si>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</si>
  <si>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</si>
  <si>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</si>
  <si>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</si>
  <si>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</si>
  <si>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</si>
  <si>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</si>
  <si>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</si>
  <si>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</si>
  <si>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</si>
  <si>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</si>
  <si>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</si>
  <si>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</si>
  <si>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</si>
  <si>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</si>
  <si>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</si>
  <si>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</si>
  <si>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</si>
  <si>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</si>
  <si>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</si>
  <si>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</si>
  <si>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</si>
  <si>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</si>
  <si>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</si>
  <si>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</si>
  <si>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</si>
  <si>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</si>
  <si>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</si>
  <si>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</si>
  <si>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</si>
  <si>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</si>
  <si>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</si>
  <si>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</si>
  <si>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</si>
  <si>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</si>
  <si>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</si>
  <si>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</si>
  <si>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</si>
  <si>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</si>
  <si>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</si>
  <si>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</si>
  <si>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</si>
  <si>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</si>
  <si>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</si>
  <si>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</si>
  <si>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</si>
  <si>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</si>
  <si>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</si>
  <si>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</si>
  <si>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</si>
  <si>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</si>
  <si>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</si>
  <si>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</si>
  <si>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</si>
  <si>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</si>
  <si>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</si>
  <si>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</si>
  <si>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</si>
  <si>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</si>
  <si>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</si>
  <si>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</si>
  <si>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</si>
  <si>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</si>
  <si>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</si>
  <si>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</si>
  <si>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</si>
  <si>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</si>
  <si>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</si>
  <si>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</si>
  <si>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</si>
  <si>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</si>
  <si>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</si>
  <si>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</si>
  <si>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</si>
  <si>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</si>
  <si>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</si>
  <si>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</si>
  <si>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</si>
  <si>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</si>
  <si>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</si>
  <si>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</si>
  <si>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</si>
  <si>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</si>
  <si>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</si>
  <si>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</si>
  <si>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</si>
  <si>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</si>
  <si>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</si>
  <si>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</si>
  <si>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</si>
  <si>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</si>
  <si>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</si>
  <si>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</si>
  <si>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</si>
  <si>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</si>
  <si>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</si>
  <si>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</si>
  <si>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</si>
  <si>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</si>
  <si>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</si>
  <si>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</si>
  <si>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</si>
  <si>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</si>
  <si>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</si>
  <si>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</si>
  <si>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</si>
  <si>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</si>
  <si>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</si>
  <si>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</si>
  <si>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</si>
  <si>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</si>
  <si>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</si>
  <si>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</si>
  <si>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</si>
  <si>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</si>
  <si>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</si>
  <si>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</si>
  <si>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</si>
  <si>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</si>
  <si>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</si>
  <si>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</si>
  <si>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</si>
  <si>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</si>
  <si>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</si>
  <si>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</si>
  <si>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</si>
  <si>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</si>
  <si>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</si>
  <si>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</si>
  <si>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</si>
  <si>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</si>
  <si>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</si>
  <si>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</si>
  <si>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</si>
  <si>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</si>
  <si>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</si>
  <si>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</si>
  <si>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</si>
  <si>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</si>
  <si>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</si>
  <si>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</si>
  <si>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</si>
  <si>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</si>
  <si>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</si>
  <si>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</si>
  <si>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</si>
  <si>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</si>
  <si>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</si>
  <si>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</si>
  <si>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</si>
  <si>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</si>
  <si>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</si>
  <si>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</si>
  <si>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</si>
  <si>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</si>
  <si>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</si>
  <si>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</si>
  <si>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</si>
  <si>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</si>
  <si>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</si>
  <si>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</si>
  <si>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</si>
  <si>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</si>
  <si>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</si>
  <si>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</si>
  <si>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</si>
  <si>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</si>
  <si>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</si>
  <si>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</si>
  <si>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</si>
  <si>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</si>
  <si>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</si>
  <si>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</si>
  <si>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</si>
  <si>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</si>
  <si>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</si>
  <si>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</si>
  <si>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</si>
  <si>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</si>
  <si>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</si>
  <si>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</si>
  <si>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</si>
  <si>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</si>
  <si>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</si>
  <si>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</si>
  <si>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</si>
  <si>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</si>
  <si>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</si>
  <si>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</si>
  <si>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</si>
  <si>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</si>
  <si>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</si>
  <si>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</si>
  <si>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</si>
  <si>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</si>
  <si>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</si>
  <si>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</si>
  <si>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</si>
  <si>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</si>
  <si>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</si>
  <si>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</si>
  <si>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</si>
  <si>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</si>
  <si>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</si>
  <si>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</si>
  <si>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</si>
  <si>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</si>
  <si>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</si>
  <si>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</si>
  <si>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</si>
  <si>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</si>
  <si>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</si>
  <si>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</si>
  <si>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</si>
  <si>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</si>
  <si>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</si>
  <si>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</si>
  <si>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</si>
  <si>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</si>
  <si>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</si>
  <si>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</si>
  <si>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</si>
  <si>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</si>
  <si>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</si>
  <si>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</si>
  <si>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</si>
  <si>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</si>
  <si>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</si>
  <si>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</si>
  <si>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</si>
  <si>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</si>
  <si>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</si>
  <si>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</si>
  <si>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</si>
  <si>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</si>
  <si>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</si>
  <si>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</si>
  <si>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</si>
  <si>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</si>
  <si>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</si>
  <si>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</si>
  <si>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</si>
  <si>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</si>
  <si>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</si>
  <si>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</si>
  <si>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</si>
  <si>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</si>
  <si>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</si>
  <si>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</si>
  <si>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</si>
  <si>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</si>
  <si>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</si>
  <si>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</si>
  <si>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</si>
  <si>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</si>
  <si>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</si>
  <si>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</si>
  <si>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</si>
  <si>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</si>
  <si>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</si>
  <si>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</si>
  <si>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</si>
  <si>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</si>
  <si>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</si>
  <si>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</si>
  <si>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</si>
  <si>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</si>
  <si>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</si>
  <si>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</si>
  <si>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</si>
  <si>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</si>
  <si>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</si>
  <si>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</si>
  <si>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</si>
  <si>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</si>
  <si>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</si>
  <si>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</si>
  <si>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</si>
  <si>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</si>
  <si>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</si>
  <si>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</si>
  <si>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</si>
  <si>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</si>
  <si>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</si>
  <si>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</si>
  <si>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</si>
  <si>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</si>
  <si>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</si>
  <si>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</si>
  <si>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</si>
  <si>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</si>
  <si>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</si>
  <si>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</si>
  <si>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</si>
  <si>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</si>
  <si>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</si>
  <si>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</si>
  <si>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</si>
  <si>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</si>
  <si>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</si>
  <si>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</si>
  <si>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</si>
  <si>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</si>
  <si>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</si>
  <si>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</si>
  <si>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</si>
  <si>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</si>
  <si>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</si>
  <si>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</si>
  <si>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</si>
  <si>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</si>
  <si>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</si>
  <si>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</si>
  <si>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</si>
  <si>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</si>
  <si>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</si>
  <si>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</si>
  <si>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</si>
  <si>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</si>
  <si>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</si>
  <si>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</si>
  <si>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</si>
  <si>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</si>
  <si>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</si>
  <si>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</si>
  <si>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</si>
  <si>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</si>
  <si>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</si>
  <si>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</si>
  <si>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</si>
  <si>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</si>
  <si>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</si>
  <si>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</si>
  <si>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</si>
  <si>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</si>
  <si>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</si>
  <si>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</si>
  <si>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</si>
  <si>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</si>
  <si>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</si>
  <si>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</si>
  <si>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</si>
  <si>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</si>
  <si>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</si>
  <si>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</si>
  <si>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</si>
  <si>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</si>
  <si>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</si>
  <si>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</si>
  <si>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</si>
  <si>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</si>
  <si>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</si>
  <si>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</si>
  <si>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</si>
  <si>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</si>
  <si>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</si>
  <si>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</si>
  <si>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</si>
  <si>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</si>
  <si>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</si>
  <si>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</si>
  <si>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</si>
  <si>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</si>
  <si>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</si>
  <si>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</si>
  <si>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</si>
  <si>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</si>
  <si>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</si>
  <si>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</si>
  <si>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</si>
  <si>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</si>
  <si>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</si>
  <si>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</si>
  <si>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</si>
  <si>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</si>
  <si>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</si>
  <si>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</si>
  <si>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</si>
  <si>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</si>
  <si>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</si>
  <si>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</si>
  <si>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</si>
  <si>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</si>
  <si>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</si>
  <si>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</si>
  <si>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</si>
  <si>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</si>
  <si>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</si>
  <si>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</si>
  <si>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</si>
  <si>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</si>
  <si>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</si>
  <si>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</si>
  <si>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</si>
  <si>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</si>
  <si>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</si>
  <si>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</si>
  <si>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</si>
  <si>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</si>
  <si>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</si>
  <si>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</si>
  <si>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</si>
  <si>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</si>
  <si>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</si>
  <si>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</si>
  <si>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</si>
  <si>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</si>
  <si>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</si>
  <si>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</si>
  <si>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</si>
  <si>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</si>
  <si>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</si>
  <si>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</si>
  <si>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</si>
  <si>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</si>
  <si>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</si>
  <si>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</si>
  <si>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</si>
  <si>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</si>
  <si>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</si>
  <si>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</si>
  <si>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</si>
  <si>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</si>
  <si>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</si>
  <si>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</si>
  <si>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</si>
  <si>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</si>
  <si>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</si>
  <si>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</si>
  <si>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</si>
  <si>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</si>
  <si>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</si>
  <si>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</si>
  <si>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</si>
  <si>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</si>
  <si>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</si>
  <si>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</si>
  <si>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</si>
  <si>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</si>
  <si>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</si>
  <si>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</si>
  <si>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</si>
  <si>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</si>
  <si>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</si>
  <si>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</si>
  <si>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</si>
  <si>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</si>
  <si>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</si>
  <si>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</si>
  <si>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</si>
  <si>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</si>
  <si>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</si>
  <si>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</si>
  <si>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</si>
  <si>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</si>
  <si>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</si>
  <si>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</si>
  <si>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</si>
  <si>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</si>
  <si>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</si>
  <si>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</si>
  <si>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</si>
  <si>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</si>
  <si>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</si>
  <si>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</si>
  <si>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</si>
  <si>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</si>
  <si>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</si>
  <si>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</si>
  <si>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</si>
  <si>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</si>
  <si>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</si>
  <si>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</si>
  <si>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</si>
  <si>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</si>
  <si>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</si>
  <si>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</si>
  <si>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</si>
  <si>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</si>
  <si>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</si>
  <si>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</si>
  <si>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</si>
  <si>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</si>
  <si>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</si>
  <si>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</si>
  <si>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</si>
  <si>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</si>
  <si>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</si>
  <si>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</si>
  <si>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</si>
  <si>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</si>
  <si>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</si>
  <si>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</si>
  <si>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</si>
  <si>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</si>
  <si>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</si>
  <si>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</si>
  <si>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</si>
  <si>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</si>
  <si>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</si>
  <si>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</si>
  <si>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</si>
  <si>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</si>
  <si>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</si>
  <si>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</si>
  <si>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</si>
  <si>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</si>
  <si>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</si>
  <si>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</si>
  <si>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</si>
  <si>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</si>
  <si>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</si>
  <si>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</si>
  <si>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</si>
  <si>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</si>
  <si>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</si>
  <si>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</si>
  <si>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</si>
  <si>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</si>
  <si>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</si>
  <si>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</si>
  <si>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</si>
  <si>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</si>
  <si>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</si>
  <si>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</si>
  <si>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</si>
  <si>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</si>
  <si>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</si>
  <si>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</si>
  <si>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</si>
  <si>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</si>
  <si>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</si>
  <si>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</si>
  <si>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</si>
  <si>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</si>
  <si>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</si>
  <si>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</si>
  <si>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</si>
  <si>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</si>
  <si>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</si>
  <si>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</si>
  <si>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</si>
  <si>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</si>
  <si>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</si>
  <si>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</si>
  <si>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</si>
  <si>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</si>
  <si>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</si>
  <si>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</si>
  <si>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</si>
  <si>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</si>
  <si>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</si>
  <si>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</si>
  <si>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</si>
  <si>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</si>
  <si>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</si>
  <si>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</si>
  <si>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</si>
  <si>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</si>
  <si>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</si>
  <si>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</si>
  <si>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</si>
  <si>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</si>
  <si>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</si>
  <si>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</si>
  <si>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</si>
  <si>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</si>
  <si>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</si>
  <si>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</si>
  <si>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</si>
  <si>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</si>
  <si>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</si>
  <si>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</si>
  <si>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</si>
  <si>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</si>
  <si>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</si>
  <si>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</si>
  <si>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</si>
  <si>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</si>
  <si>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</si>
  <si>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</si>
  <si>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</si>
  <si>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</si>
  <si>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</si>
  <si>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</si>
  <si>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</si>
  <si>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</si>
  <si>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</si>
  <si>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</si>
  <si>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</si>
  <si>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</si>
  <si>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</si>
  <si>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</si>
  <si>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</si>
  <si>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</si>
  <si>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</si>
  <si>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</si>
  <si>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</si>
  <si>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</si>
  <si>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</si>
  <si>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</si>
  <si>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</si>
  <si>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</si>
  <si>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</si>
  <si>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</si>
  <si>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</si>
  <si>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</si>
  <si>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</si>
  <si>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</si>
  <si>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</si>
  <si>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</si>
  <si>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</si>
  <si>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</si>
  <si>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</si>
  <si>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</si>
  <si>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</si>
  <si>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</si>
  <si>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</si>
  <si>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</si>
  <si>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</si>
  <si>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</si>
  <si>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</si>
  <si>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</si>
  <si>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</si>
  <si>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</si>
  <si>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</si>
  <si>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</si>
  <si>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</si>
  <si>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</si>
  <si>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</si>
  <si>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</si>
  <si>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</si>
  <si>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</si>
  <si>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</si>
  <si>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</si>
  <si>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</si>
  <si>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</si>
  <si>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</si>
  <si>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</si>
  <si>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</si>
  <si>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</si>
  <si>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</si>
  <si>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</si>
  <si>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</si>
  <si>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</si>
  <si>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</si>
  <si>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</si>
  <si>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</si>
  <si>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</si>
  <si>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</si>
  <si>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</si>
  <si>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</si>
  <si>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</si>
  <si>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</si>
  <si>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</si>
  <si>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</si>
  <si>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</si>
  <si>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</si>
  <si>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</si>
  <si>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</si>
  <si>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</si>
  <si>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</si>
  <si>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</si>
  <si>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</si>
  <si>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</si>
  <si>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</si>
  <si>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</si>
  <si>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</si>
  <si>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</si>
  <si>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</si>
  <si>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</si>
  <si>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</si>
  <si>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</si>
  <si>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</si>
  <si>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</si>
  <si>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</si>
  <si>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</si>
  <si>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</si>
  <si>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</si>
  <si>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</si>
  <si>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</si>
  <si>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</si>
  <si>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</si>
  <si>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</si>
  <si>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</si>
  <si>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</si>
  <si>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</si>
  <si>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</si>
  <si>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</si>
  <si>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</si>
  <si>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</si>
  <si>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</si>
  <si>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</si>
  <si>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</si>
  <si>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</si>
  <si>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</si>
  <si>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</si>
  <si>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</si>
  <si>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</si>
  <si>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</si>
  <si>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</si>
  <si>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</si>
  <si>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</si>
  <si>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</si>
  <si>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</si>
  <si>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</si>
  <si>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</si>
  <si>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</si>
  <si>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</si>
  <si>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</si>
  <si>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</si>
  <si>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</si>
  <si>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</si>
  <si>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</si>
  <si>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</si>
  <si>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</si>
  <si>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</si>
  <si>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</si>
  <si>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</si>
  <si>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</si>
  <si>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</si>
  <si>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</si>
  <si>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</si>
  <si>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</si>
  <si>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</si>
  <si>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</si>
  <si>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</si>
  <si>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</si>
  <si>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</si>
  <si>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</si>
  <si>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</si>
  <si>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</si>
  <si>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</si>
  <si>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</si>
  <si>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</si>
  <si>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</si>
  <si>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</si>
  <si>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</si>
  <si>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</si>
  <si>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</si>
  <si>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</si>
  <si>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</si>
  <si>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</si>
  <si>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</si>
  <si>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</si>
  <si>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</si>
  <si>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</si>
  <si>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</si>
  <si>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</si>
  <si>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</si>
  <si>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</si>
  <si>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</si>
  <si>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</si>
  <si>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</si>
  <si>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</si>
  <si>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</si>
  <si>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</si>
  <si>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</si>
  <si>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</si>
  <si>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</si>
  <si>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</si>
  <si>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</si>
  <si>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</si>
  <si>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</si>
  <si>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</si>
  <si>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</si>
  <si>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</si>
  <si>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</si>
  <si>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</si>
  <si>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</si>
  <si>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</si>
  <si>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</si>
  <si>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</si>
  <si>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</si>
  <si>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</si>
  <si>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</si>
  <si>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</si>
  <si>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</si>
  <si>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</si>
  <si>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</si>
  <si>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</si>
  <si>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</si>
  <si>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</si>
  <si>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</si>
  <si>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</si>
  <si>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</si>
  <si>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</si>
  <si>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</si>
  <si>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</si>
  <si>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</si>
  <si>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</si>
  <si>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</si>
  <si>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</si>
  <si>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</si>
  <si>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</si>
  <si>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</si>
  <si>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</si>
  <si>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</si>
  <si>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</si>
  <si>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</si>
  <si>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</si>
  <si>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</si>
  <si>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</si>
  <si>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</si>
  <si>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</si>
  <si>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</si>
  <si>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</si>
  <si>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</si>
  <si>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</si>
  <si>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</si>
  <si>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</si>
  <si>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</si>
  <si>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</si>
  <si>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</si>
  <si>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</si>
  <si>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</si>
  <si>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</si>
  <si>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</si>
  <si>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</si>
  <si>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</si>
  <si>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</si>
  <si>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</si>
  <si>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</si>
  <si>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</si>
  <si>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</si>
  <si>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</si>
  <si>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</si>
  <si>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</si>
  <si>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</si>
  <si>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</si>
  <si>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</si>
  <si>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</si>
  <si>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</si>
  <si>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</si>
  <si>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</si>
  <si>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</si>
  <si>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</si>
  <si>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</si>
  <si>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</si>
  <si>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</si>
  <si>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</si>
  <si>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</si>
  <si>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</si>
  <si>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</si>
  <si>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</si>
  <si>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</si>
  <si>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</si>
  <si>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</si>
  <si>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</si>
  <si>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</si>
  <si>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</si>
  <si>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</si>
  <si>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</si>
  <si>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</si>
  <si>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</si>
  <si>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</si>
  <si>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</si>
  <si>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</si>
  <si>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</si>
  <si>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</si>
  <si>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</si>
  <si>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</si>
  <si>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</si>
  <si>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</si>
  <si>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</si>
  <si>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</si>
  <si>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</si>
  <si>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</si>
  <si>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</si>
  <si>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</si>
  <si>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</si>
  <si>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</si>
  <si>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</si>
  <si>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</si>
  <si>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</si>
  <si>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</si>
  <si>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</si>
  <si>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</si>
  <si>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</si>
  <si>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</si>
  <si>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</si>
  <si>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</si>
  <si>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</si>
  <si>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</si>
  <si>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</si>
  <si>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</si>
  <si>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</si>
  <si>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</si>
  <si>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</si>
  <si>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</si>
  <si>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</si>
  <si>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</si>
  <si>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</si>
  <si>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</si>
  <si>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</si>
  <si>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</si>
  <si>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</si>
  <si>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</si>
  <si>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</si>
  <si>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</si>
  <si>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</si>
  <si>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</si>
  <si>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</si>
  <si>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</si>
  <si>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</si>
  <si>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</si>
  <si>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</si>
  <si>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</si>
  <si>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</si>
  <si>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</si>
  <si>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</si>
  <si>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</si>
  <si>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</si>
  <si>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</si>
  <si>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</si>
  <si>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</si>
  <si>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</si>
  <si>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</si>
  <si>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</si>
  <si>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</si>
  <si>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</si>
  <si>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</si>
  <si>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</si>
  <si>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</si>
  <si>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</si>
  <si>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</si>
  <si>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</si>
  <si>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</si>
  <si>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</si>
  <si>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</si>
  <si>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</si>
  <si>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</si>
  <si>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</si>
  <si>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</si>
  <si>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</si>
  <si>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</si>
  <si>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</si>
  <si>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</si>
  <si>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</si>
  <si>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</si>
  <si>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</si>
  <si>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</si>
  <si>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</si>
  <si>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</si>
  <si>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</si>
  <si>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</si>
  <si>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</si>
  <si>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</si>
  <si>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</si>
  <si>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</si>
  <si>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</si>
  <si>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</si>
  <si>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</si>
  <si>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</si>
  <si>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</si>
  <si>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</si>
  <si>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</si>
  <si>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</si>
  <si>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</si>
  <si>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</si>
  <si>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</si>
  <si>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</si>
  <si>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</si>
  <si>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</si>
  <si>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</si>
  <si>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</si>
  <si>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</si>
  <si>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</si>
  <si>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</si>
  <si>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</si>
  <si>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</si>
  <si>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</si>
  <si>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</si>
  <si>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</si>
  <si>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</si>
  <si>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</si>
  <si>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</si>
  <si>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</si>
  <si>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</si>
  <si>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</si>
  <si>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</si>
  <si>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</si>
  <si>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</si>
  <si>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</si>
  <si>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</si>
  <si>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</si>
  <si>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</si>
  <si>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</si>
  <si>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</si>
  <si>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</si>
  <si>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</si>
  <si>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</si>
  <si>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</si>
  <si>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</si>
  <si>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</si>
  <si>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</si>
  <si>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</si>
  <si>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</si>
  <si>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</si>
  <si>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</si>
  <si>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</si>
  <si>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</si>
  <si>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</si>
  <si>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</si>
  <si>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</si>
  <si>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</si>
  <si>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</si>
  <si>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</si>
  <si>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</si>
  <si>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</si>
  <si>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</si>
  <si>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</si>
  <si>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</si>
  <si>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</si>
  <si>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</si>
  <si>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</si>
  <si>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</si>
  <si>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</si>
  <si>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</si>
  <si>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</si>
  <si>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</si>
  <si>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</si>
  <si>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</si>
  <si>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</si>
  <si>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</si>
  <si>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</si>
  <si>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</si>
  <si>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</si>
  <si>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</si>
  <si>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</si>
  <si>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</si>
  <si>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</si>
  <si>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</si>
  <si>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</si>
  <si>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</si>
  <si>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</si>
  <si>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</si>
  <si>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</si>
  <si>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</si>
  <si>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</si>
  <si>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</si>
  <si>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</si>
  <si>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</si>
  <si>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</si>
  <si>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</si>
  <si>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</si>
  <si>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</si>
  <si>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</si>
  <si>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</si>
  <si>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</si>
  <si>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</si>
  <si>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</si>
  <si>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</si>
  <si>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</si>
  <si>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</si>
  <si>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</si>
  <si>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</si>
  <si>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</si>
  <si>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</si>
  <si>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</si>
  <si>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</si>
  <si>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</si>
  <si>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</si>
  <si>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</si>
  <si>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</si>
  <si>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</si>
  <si>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</si>
  <si>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</si>
  <si>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</si>
  <si>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</si>
  <si>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</si>
  <si>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</si>
  <si>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</si>
  <si>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</si>
  <si>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</si>
  <si>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</si>
  <si>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</si>
  <si>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</si>
  <si>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</si>
  <si>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</si>
  <si>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</si>
  <si>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</si>
  <si>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</si>
  <si>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</si>
  <si>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</si>
  <si>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</si>
  <si>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</si>
  <si>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</si>
  <si>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</si>
  <si>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</si>
  <si>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</si>
  <si>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</si>
  <si>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</si>
  <si>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</si>
  <si>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</si>
  <si>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</si>
  <si>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</si>
  <si>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</si>
  <si>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</si>
  <si>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</si>
  <si>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</si>
  <si>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</si>
  <si>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</si>
  <si>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</si>
  <si>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</si>
  <si>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</si>
  <si>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</si>
  <si>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</si>
  <si>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</si>
  <si>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</si>
  <si>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</si>
  <si>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</si>
  <si>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</si>
  <si>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</si>
  <si>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</si>
  <si>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</si>
  <si>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</si>
  <si>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</si>
  <si>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</si>
  <si>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</si>
  <si>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</si>
  <si>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</si>
  <si>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</si>
  <si>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</si>
  <si>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</si>
  <si>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</si>
  <si>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</si>
  <si>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</si>
  <si>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</si>
  <si>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</si>
  <si>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</si>
  <si>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</si>
  <si>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</si>
  <si>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</si>
  <si>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</si>
  <si>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</si>
  <si>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</si>
  <si>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</si>
  <si>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</si>
  <si>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</si>
  <si>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</si>
  <si>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</si>
  <si>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</si>
  <si>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</si>
  <si>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</si>
  <si>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</si>
  <si>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</si>
  <si>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</si>
  <si>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</si>
  <si>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</si>
  <si>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</si>
  <si>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</si>
  <si>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</si>
  <si>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</si>
  <si>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</si>
  <si>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</si>
  <si>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</si>
  <si>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</si>
  <si>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</si>
  <si>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</si>
  <si>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</si>
  <si>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</si>
  <si>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</si>
  <si>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</si>
  <si>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</si>
  <si>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</si>
  <si>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</si>
  <si>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</si>
  <si>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</si>
  <si>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</si>
  <si>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</si>
  <si>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</si>
  <si>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</si>
  <si>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</si>
  <si>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</si>
  <si>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</si>
  <si>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</si>
  <si>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</si>
  <si>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</si>
  <si>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</si>
  <si>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</si>
  <si>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</si>
  <si>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</si>
  <si>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</si>
  <si>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</si>
  <si>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</si>
  <si>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</si>
  <si>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</si>
  <si>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</si>
  <si>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</si>
  <si>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</si>
  <si>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</si>
  <si>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</si>
  <si>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</si>
  <si>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</si>
  <si>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</si>
  <si>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</si>
  <si>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</si>
  <si>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</si>
  <si>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</si>
  <si>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</si>
  <si>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</si>
  <si>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</si>
  <si>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</si>
  <si>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</si>
  <si>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</si>
  <si>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</si>
  <si>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</si>
  <si>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</si>
  <si>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</si>
  <si>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</si>
  <si>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</si>
  <si>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</si>
  <si>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</si>
  <si>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</si>
  <si>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</si>
  <si>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</si>
  <si>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</si>
  <si>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</si>
  <si>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</si>
  <si>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</si>
  <si>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</si>
  <si>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</si>
  <si>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</si>
  <si>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</si>
  <si>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</si>
  <si>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</si>
  <si>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</si>
  <si>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</si>
  <si>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</si>
  <si>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</si>
  <si>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</si>
  <si>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</si>
  <si>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</si>
  <si>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</si>
  <si>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</si>
  <si>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</si>
  <si>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</si>
  <si>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</si>
  <si>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</si>
  <si>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</si>
  <si>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</si>
  <si>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</si>
  <si>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</si>
  <si>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</si>
  <si>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</si>
  <si>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</si>
  <si>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</si>
  <si>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</si>
  <si>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</si>
  <si>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</si>
  <si>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</si>
  <si>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</si>
  <si>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</si>
  <si>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</si>
  <si>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</si>
  <si>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</si>
  <si>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</si>
  <si>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</si>
  <si>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</si>
  <si>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</si>
  <si>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</si>
  <si>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</si>
  <si>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</si>
  <si>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</si>
  <si>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</si>
  <si>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</si>
  <si>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</si>
  <si>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</si>
  <si>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</si>
  <si>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</si>
  <si>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</si>
  <si>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</si>
  <si>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</si>
  <si>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</si>
  <si>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</si>
  <si>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</si>
  <si>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</si>
  <si>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</si>
  <si>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</si>
  <si>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</si>
  <si>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</si>
  <si>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</si>
  <si>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</si>
  <si>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</si>
  <si>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</si>
  <si>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</si>
  <si>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</si>
  <si>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</si>
  <si>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</si>
  <si>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</si>
  <si>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</si>
  <si>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</si>
  <si>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</si>
  <si>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</si>
  <si>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</si>
  <si>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</si>
  <si>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</si>
  <si>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</si>
  <si>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</si>
  <si>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</si>
  <si>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</si>
  <si>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</si>
  <si>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</si>
  <si>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</si>
  <si>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</si>
  <si>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</si>
  <si>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</si>
  <si>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</si>
  <si>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</si>
  <si>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</si>
  <si>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</si>
  <si>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</si>
  <si>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</si>
  <si>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</si>
  <si>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</si>
  <si>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</si>
  <si>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</si>
  <si>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</si>
  <si>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</si>
  <si>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</si>
  <si>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</si>
  <si>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</si>
  <si>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</si>
  <si>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</si>
  <si>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</si>
  <si>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</si>
  <si>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</si>
  <si>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</si>
  <si>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</si>
  <si>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</si>
  <si>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</si>
  <si>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</si>
  <si>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</si>
  <si>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</si>
  <si>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</si>
  <si>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</si>
  <si>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</si>
  <si>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</si>
  <si>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</si>
  <si>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</si>
  <si>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</si>
  <si>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</si>
  <si>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</si>
  <si>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</si>
  <si>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</si>
  <si>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</si>
  <si>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</si>
  <si>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</si>
  <si>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</si>
  <si>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</si>
  <si>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</si>
  <si>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</si>
  <si>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</si>
  <si>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</si>
  <si>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</si>
  <si>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</si>
  <si>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</si>
  <si>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</si>
  <si>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</si>
  <si>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</si>
  <si>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</si>
  <si>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</si>
  <si>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</si>
  <si>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</si>
  <si>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</si>
  <si>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</si>
  <si>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</si>
  <si>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</si>
  <si>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</si>
  <si>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</si>
  <si>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</si>
  <si>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</si>
  <si>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</si>
  <si>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</si>
  <si>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</si>
  <si>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</si>
  <si>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</si>
  <si>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</si>
  <si>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</si>
  <si>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</si>
  <si>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</si>
  <si>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</si>
  <si>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</si>
  <si>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</si>
  <si>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</si>
  <si>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</si>
  <si>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</si>
  <si>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</si>
  <si>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</si>
  <si>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</si>
  <si>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</si>
  <si>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</si>
  <si>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</si>
  <si>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</si>
  <si>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</si>
  <si>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</si>
  <si>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</si>
  <si>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</si>
  <si>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</si>
  <si>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</si>
  <si>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</si>
  <si>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</si>
  <si>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</si>
  <si>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</si>
  <si>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</si>
  <si>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</si>
  <si>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</si>
  <si>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</si>
  <si>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</si>
  <si>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</si>
  <si>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</si>
  <si>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</si>
  <si>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</si>
  <si>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</si>
  <si>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</si>
  <si>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</si>
  <si>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</si>
  <si>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</si>
  <si>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</si>
  <si>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</si>
  <si>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</si>
  <si>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</si>
  <si>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</si>
  <si>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</si>
  <si>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</si>
  <si>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</si>
  <si>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</si>
  <si>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</si>
  <si>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</si>
  <si>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</si>
  <si>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</si>
  <si>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</si>
  <si>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</si>
  <si>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</si>
  <si>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</si>
  <si>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</si>
  <si>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</si>
  <si>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</si>
  <si>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</si>
  <si>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</si>
  <si>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</si>
  <si>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</si>
  <si>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</si>
  <si>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</si>
  <si>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</si>
  <si>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</si>
  <si>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</si>
  <si>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</si>
  <si>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</si>
  <si>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</si>
  <si>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</si>
  <si>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</si>
  <si>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</si>
  <si>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</si>
  <si>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</si>
  <si>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</si>
  <si>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</si>
  <si>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</si>
  <si>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</si>
  <si>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</si>
  <si>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</si>
  <si>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</si>
  <si>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</si>
  <si>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</si>
  <si>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</si>
  <si>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</si>
  <si>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</si>
  <si>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</si>
  <si>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</si>
  <si>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</si>
  <si>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</si>
  <si>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</si>
  <si>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</si>
  <si>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</si>
  <si>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</si>
  <si>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</si>
  <si>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</si>
  <si>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</si>
  <si>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</si>
  <si>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</si>
  <si>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</si>
  <si>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</si>
  <si>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</si>
  <si>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</si>
  <si>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</si>
  <si>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</si>
  <si>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</si>
  <si>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</si>
  <si>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</si>
  <si>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</si>
  <si>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</si>
  <si>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</si>
  <si>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</si>
  <si>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</si>
  <si>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</si>
  <si>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</si>
  <si>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</si>
  <si>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</si>
  <si>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</si>
  <si>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</si>
  <si>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</si>
  <si>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</si>
  <si>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</si>
  <si>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</si>
  <si>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</si>
  <si>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</si>
  <si>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</si>
  <si>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</si>
  <si>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</si>
  <si>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</si>
  <si>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</si>
  <si>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</si>
  <si>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</si>
  <si>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</si>
  <si>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</si>
  <si>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</si>
  <si>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</si>
  <si>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</si>
  <si>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</si>
  <si>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</si>
  <si>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</si>
  <si>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</si>
  <si>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</si>
  <si>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</si>
  <si>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</si>
  <si>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</si>
  <si>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</si>
  <si>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</si>
  <si>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</si>
  <si>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</si>
  <si>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</si>
  <si>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</si>
  <si>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</si>
  <si>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</si>
  <si>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</si>
  <si>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</si>
  <si>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</si>
  <si>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</si>
  <si>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</si>
  <si>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</si>
  <si>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</si>
  <si>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</si>
  <si>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</si>
  <si>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</si>
  <si>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</si>
  <si>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</si>
  <si>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</si>
  <si>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</si>
  <si>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</si>
  <si>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</si>
  <si>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</si>
  <si>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</si>
  <si>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</si>
  <si>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</si>
  <si>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</si>
  <si>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</si>
  <si>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</si>
  <si>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</si>
  <si>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</si>
  <si>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</si>
  <si>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</si>
  <si>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</si>
  <si>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</si>
  <si>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</si>
  <si>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</si>
  <si>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</si>
  <si>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</si>
  <si>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</si>
  <si>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</si>
  <si>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</si>
  <si>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</si>
  <si>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</si>
  <si>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</si>
  <si>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</si>
  <si>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</si>
  <si>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</si>
  <si>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</si>
  <si>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</si>
  <si>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</si>
  <si>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</si>
  <si>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</si>
  <si>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</si>
  <si>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</si>
  <si>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</si>
  <si>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</si>
  <si>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</si>
  <si>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</si>
  <si>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</si>
  <si>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</si>
  <si>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</si>
  <si>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</si>
  <si>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</si>
  <si>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</si>
  <si>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</si>
  <si>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</si>
  <si>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</si>
  <si>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</si>
  <si>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</si>
  <si>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</si>
  <si>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</si>
  <si>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</si>
  <si>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</si>
  <si>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</si>
  <si>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</si>
  <si>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</si>
  <si>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</si>
  <si>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</si>
  <si>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</si>
  <si>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</si>
  <si>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</si>
  <si>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</si>
  <si>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</si>
  <si>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</si>
  <si>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</si>
  <si>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</si>
  <si>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</si>
  <si>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</si>
  <si>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</si>
  <si>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</si>
  <si>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</si>
  <si>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</si>
  <si>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</si>
  <si>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</si>
  <si>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</si>
  <si>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</si>
  <si>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</si>
  <si>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</si>
  <si>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</si>
  <si>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</si>
  <si>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</si>
  <si>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</si>
  <si>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</si>
  <si>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</si>
  <si>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</si>
  <si>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</si>
  <si>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</si>
  <si>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</si>
  <si>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</si>
  <si>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</si>
  <si>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</si>
  <si>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</si>
  <si>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</si>
  <si>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</si>
  <si>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</si>
  <si>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</si>
  <si>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</si>
  <si>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</si>
  <si>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</si>
  <si>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</si>
  <si>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</si>
  <si>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</si>
  <si>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</si>
  <si>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</si>
  <si>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</si>
  <si>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</si>
  <si>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</si>
  <si>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</si>
  <si>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</si>
  <si>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</si>
  <si>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</si>
  <si>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</si>
  <si>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</si>
  <si>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</si>
  <si>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</si>
  <si>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</si>
  <si>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</si>
  <si>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</si>
  <si>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</si>
  <si>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</si>
  <si>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</si>
  <si>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</si>
  <si>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</si>
  <si>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</si>
  <si>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</si>
  <si>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</si>
  <si>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</si>
  <si>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</si>
  <si>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</si>
  <si>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</si>
  <si>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</si>
  <si>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</si>
  <si>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</si>
  <si>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</si>
  <si>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</si>
  <si>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</si>
  <si>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</si>
  <si>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</si>
  <si>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</si>
  <si>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</si>
  <si>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</si>
  <si>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</si>
  <si>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</si>
  <si>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</si>
  <si>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</si>
  <si>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</si>
  <si>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</si>
  <si>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</si>
  <si>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</si>
  <si>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</si>
  <si>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</si>
  <si>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</si>
  <si>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</si>
  <si>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</si>
  <si>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</si>
  <si>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</si>
  <si>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</si>
  <si>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</si>
  <si>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</si>
  <si>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</si>
  <si>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</si>
  <si>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</si>
  <si>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</si>
  <si>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</si>
  <si>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</si>
  <si>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</si>
  <si>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</si>
  <si>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</si>
  <si>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</si>
  <si>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</si>
  <si>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</si>
  <si>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</si>
  <si>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</si>
  <si>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</si>
  <si>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</si>
  <si>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</si>
  <si>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</si>
  <si>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</si>
  <si>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</si>
  <si>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</si>
  <si>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</si>
  <si>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</si>
  <si>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</si>
  <si>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</si>
  <si>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</si>
  <si>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</si>
  <si>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</si>
  <si>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</si>
  <si>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</si>
  <si>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</si>
  <si>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</si>
  <si>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</si>
  <si>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</si>
  <si>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</si>
  <si>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</si>
  <si>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</si>
  <si>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</si>
  <si>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</si>
  <si>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</si>
  <si>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</si>
  <si>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</si>
  <si>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</si>
  <si>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</si>
  <si>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</si>
  <si>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</si>
  <si>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</si>
  <si>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</si>
  <si>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</si>
  <si>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</si>
  <si>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</si>
  <si>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</si>
  <si>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</si>
  <si>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</si>
  <si>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</si>
  <si>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</si>
  <si>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</si>
  <si>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</si>
  <si>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</si>
  <si>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</si>
  <si>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</si>
  <si>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</si>
  <si>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</si>
  <si>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</si>
  <si>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</si>
  <si>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</si>
  <si>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</si>
  <si>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</si>
  <si>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</si>
  <si>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</si>
  <si>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</si>
  <si>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</si>
  <si>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</si>
  <si>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</si>
  <si>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</si>
  <si>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</si>
  <si>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</si>
  <si>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</si>
  <si>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</si>
  <si>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</si>
  <si>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</si>
  <si>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</si>
  <si>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</si>
  <si>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</si>
  <si>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</si>
  <si>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</si>
  <si>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</si>
  <si>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</si>
  <si>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</si>
  <si>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</si>
  <si>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</si>
  <si>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</si>
  <si>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</si>
  <si>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</si>
  <si>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</si>
  <si>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</si>
  <si>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</si>
  <si>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</si>
  <si>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</si>
  <si>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</si>
  <si>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</si>
  <si>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</si>
  <si>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</si>
  <si>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</si>
  <si>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</si>
  <si>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</si>
  <si>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</si>
  <si>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</si>
  <si>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</si>
  <si>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</si>
  <si>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</si>
  <si>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</si>
  <si>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</si>
  <si>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</si>
  <si>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</si>
  <si>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</si>
  <si>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</si>
  <si>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</si>
  <si>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</si>
  <si>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</si>
  <si>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</si>
  <si>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</si>
  <si>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</si>
  <si>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</si>
  <si>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</si>
  <si>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</si>
  <si>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</si>
  <si>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</si>
  <si>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</si>
  <si>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</si>
  <si>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</si>
  <si>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</si>
  <si>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</si>
  <si>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</si>
  <si>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</si>
  <si>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</si>
  <si>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</si>
  <si>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</si>
  <si>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</si>
  <si>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</si>
  <si>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</si>
  <si>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</si>
  <si>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</si>
  <si>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</si>
  <si>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</si>
  <si>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</si>
  <si>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</si>
  <si>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</si>
  <si>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</si>
  <si>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</si>
  <si>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</si>
  <si>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</si>
  <si>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</si>
  <si>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</si>
  <si>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</si>
  <si>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</si>
  <si>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</si>
  <si>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</si>
  <si>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</si>
  <si>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</si>
  <si>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</si>
  <si>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</si>
  <si>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</si>
  <si>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</si>
  <si>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</si>
  <si>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</si>
  <si>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</si>
  <si>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</si>
  <si>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</si>
  <si>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</si>
  <si>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</si>
  <si>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</si>
  <si>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</si>
  <si>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</si>
  <si>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</si>
  <si>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</si>
  <si>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</si>
  <si>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</si>
  <si>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</si>
  <si>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</si>
  <si>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</si>
  <si>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</si>
  <si>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</si>
  <si>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</si>
  <si>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</si>
  <si>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</si>
  <si>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</si>
  <si>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</si>
  <si>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</si>
  <si>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</si>
  <si>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</si>
  <si>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</si>
  <si>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</si>
  <si>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</si>
  <si>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</si>
  <si>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</si>
  <si>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</si>
  <si>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</si>
  <si>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</si>
  <si>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</si>
  <si>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</si>
  <si>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</si>
  <si>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</si>
  <si>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</si>
  <si>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</si>
  <si>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</si>
  <si>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</si>
  <si>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</si>
  <si>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</si>
  <si>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</si>
  <si>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</si>
  <si>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</si>
  <si>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</si>
  <si>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</si>
  <si>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</si>
  <si>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</si>
  <si>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</si>
  <si>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</si>
  <si>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</si>
  <si>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</si>
  <si>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</si>
  <si>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</si>
  <si>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</si>
  <si>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</si>
  <si>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</si>
  <si>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</si>
  <si>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</si>
  <si>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</si>
  <si>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</si>
  <si>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</si>
  <si>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</si>
  <si>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</si>
  <si>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</si>
  <si>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</si>
  <si>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</si>
  <si>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</si>
  <si>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</si>
  <si>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</si>
  <si>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</si>
  <si>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</si>
  <si>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</si>
  <si>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</si>
  <si>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</si>
  <si>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</si>
  <si>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</si>
  <si>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</si>
  <si>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</si>
  <si>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</si>
  <si>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</si>
  <si>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</si>
  <si>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</si>
  <si>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</si>
  <si>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</si>
  <si>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</si>
  <si>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</si>
  <si>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</si>
  <si>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</si>
  <si>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</si>
  <si>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</si>
  <si>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</si>
  <si>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</si>
  <si>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</si>
  <si>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</si>
  <si>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</si>
  <si>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</si>
  <si>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</si>
  <si>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</si>
  <si>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</si>
  <si>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</si>
  <si>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</si>
  <si>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</si>
  <si>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</si>
  <si>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</si>
  <si>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</si>
  <si>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</si>
  <si>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</si>
  <si>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</si>
  <si>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</si>
  <si>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</si>
  <si>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</si>
  <si>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</si>
  <si>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</si>
  <si>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</si>
  <si>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</si>
  <si>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</si>
  <si>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</si>
  <si>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</si>
  <si>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</si>
  <si>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</si>
  <si>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</si>
  <si>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</si>
  <si>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</si>
  <si>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</si>
  <si>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</si>
  <si>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</si>
  <si>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</si>
  <si>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</si>
  <si>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</si>
  <si>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</si>
  <si>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</si>
  <si>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</si>
  <si>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</si>
  <si>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</si>
  <si>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</si>
  <si>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</si>
  <si>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</si>
  <si>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</si>
  <si>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</si>
  <si>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</si>
  <si>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</si>
  <si>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</si>
  <si>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</si>
  <si>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</si>
  <si>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</si>
  <si>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</si>
  <si>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</si>
  <si>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</si>
  <si>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</si>
  <si>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</si>
  <si>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</si>
  <si>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</si>
  <si>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</si>
  <si>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</si>
  <si>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</si>
  <si>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</si>
  <si>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</si>
  <si>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</si>
  <si>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</si>
  <si>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</si>
  <si>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</si>
  <si>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</si>
  <si>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</si>
  <si>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</si>
  <si>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</si>
  <si>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</si>
  <si>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</si>
  <si>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</si>
  <si>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</si>
  <si>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</si>
  <si>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</si>
  <si>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</si>
  <si>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</si>
  <si>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</si>
  <si>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</si>
  <si>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</si>
  <si>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</si>
  <si>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</si>
  <si>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</si>
  <si>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</si>
  <si>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</si>
  <si>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</si>
  <si>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</si>
  <si>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</si>
  <si>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</si>
  <si>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</si>
  <si>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</si>
  <si>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</si>
  <si>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</si>
  <si>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</si>
  <si>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</si>
  <si>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</si>
  <si>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</si>
  <si>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</si>
  <si>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</si>
  <si>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</si>
  <si>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</si>
  <si>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</si>
  <si>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</si>
  <si>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</si>
  <si>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</si>
  <si>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</si>
  <si>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</si>
  <si>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</si>
  <si>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</si>
  <si>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</si>
  <si>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</si>
  <si>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</si>
  <si>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</si>
  <si>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</si>
  <si>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</si>
  <si>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</si>
  <si>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</si>
  <si>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</si>
  <si>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</si>
  <si>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</si>
  <si>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</si>
  <si>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</si>
  <si>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</si>
  <si>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</si>
  <si>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</si>
  <si>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</si>
  <si>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</si>
  <si>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</si>
  <si>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</si>
  <si>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</si>
  <si>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</si>
  <si>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</si>
  <si>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</si>
  <si>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</si>
  <si>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</si>
  <si>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</si>
  <si>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</si>
  <si>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</si>
  <si>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</si>
  <si>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</si>
  <si>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</si>
  <si>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</si>
  <si>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</si>
  <si>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</si>
  <si>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</si>
  <si>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</si>
  <si>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</si>
  <si>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</si>
  <si>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</si>
  <si>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</si>
  <si>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</si>
  <si>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</si>
  <si>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</si>
  <si>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</si>
  <si>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</si>
  <si>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</si>
  <si>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</si>
  <si>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</si>
  <si>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</si>
  <si>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</si>
  <si>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</si>
  <si>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</si>
  <si>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</si>
  <si>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</si>
  <si>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</si>
  <si>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</si>
  <si>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</si>
  <si>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</si>
  <si>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</si>
  <si>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</si>
  <si>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</si>
  <si>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</si>
  <si>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</si>
  <si>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</si>
  <si>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</si>
  <si>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</si>
  <si>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</si>
  <si>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</si>
  <si>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</si>
  <si>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</si>
  <si>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</si>
  <si>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</si>
  <si>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</si>
  <si>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</si>
  <si>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</si>
  <si>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</si>
  <si>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</si>
  <si>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</si>
  <si>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</si>
  <si>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</si>
  <si>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</si>
  <si>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</si>
  <si>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</si>
  <si>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</si>
  <si>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</si>
  <si>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</si>
  <si>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</si>
  <si>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</si>
  <si>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</si>
  <si>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</si>
  <si>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</si>
  <si>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</si>
  <si>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</si>
  <si>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</si>
  <si>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</si>
  <si>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</si>
  <si>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</si>
  <si>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</si>
  <si>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</si>
  <si>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</si>
  <si>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</si>
  <si>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</si>
  <si>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</si>
  <si>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</si>
  <si>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</si>
  <si>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</si>
  <si>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</si>
  <si>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</si>
  <si>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</si>
  <si>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</si>
  <si>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</si>
  <si>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</si>
  <si>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</si>
  <si>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</si>
  <si>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</si>
  <si>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</si>
  <si>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</si>
  <si>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</si>
  <si>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</si>
  <si>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</si>
  <si>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</si>
  <si>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</si>
  <si>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</si>
  <si>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</si>
  <si>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</si>
  <si>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</si>
  <si>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</si>
  <si>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</si>
  <si>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</si>
  <si>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</si>
  <si>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</si>
  <si>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</si>
  <si>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</si>
  <si>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</si>
  <si>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</si>
  <si>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</si>
  <si>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</si>
  <si>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</si>
  <si>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</si>
  <si>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</si>
  <si>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</si>
  <si>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</si>
  <si>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</si>
  <si>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</si>
  <si>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</si>
  <si>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</si>
  <si>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</si>
  <si>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</si>
  <si>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</si>
  <si>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</si>
  <si>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</si>
  <si>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</si>
  <si>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</si>
  <si>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</si>
  <si>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</si>
  <si>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</si>
  <si>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</si>
  <si>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</si>
  <si>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</si>
  <si>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</si>
  <si>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</si>
  <si>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</si>
  <si>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</si>
  <si>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</si>
  <si>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</si>
  <si>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</si>
  <si>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</si>
  <si>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</si>
  <si>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</si>
  <si>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</si>
  <si>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</si>
  <si>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</si>
  <si>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</si>
  <si>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</si>
  <si>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</si>
  <si>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</si>
  <si>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</si>
  <si>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</si>
  <si>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</si>
  <si>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</si>
  <si>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</si>
  <si>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</si>
  <si>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</si>
  <si>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</si>
  <si>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</si>
  <si>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</si>
  <si>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</si>
  <si>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</si>
  <si>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</si>
  <si>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</si>
  <si>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</si>
  <si>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</si>
  <si>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</si>
  <si>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</si>
  <si>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</si>
  <si>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</si>
  <si>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</si>
  <si>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</si>
  <si>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</si>
  <si>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</si>
  <si>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</si>
  <si>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</si>
  <si>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</si>
  <si>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</si>
  <si>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</si>
  <si>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</si>
  <si>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</si>
  <si>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</si>
  <si>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</si>
  <si>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</si>
  <si>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</si>
  <si>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</si>
  <si>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</si>
  <si>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</si>
  <si>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</si>
  <si>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</si>
  <si>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</si>
  <si>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</si>
  <si>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</si>
  <si>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</si>
  <si>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</si>
  <si>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</si>
  <si>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</si>
  <si>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</si>
  <si>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</si>
  <si>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</si>
  <si>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</si>
  <si>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</si>
  <si>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</si>
  <si>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</si>
  <si>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</si>
  <si>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</si>
  <si>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</si>
  <si>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</si>
  <si>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</si>
  <si>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</si>
  <si>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</si>
  <si>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</si>
  <si>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</si>
  <si>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</si>
  <si>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</si>
  <si>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</si>
  <si>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</si>
  <si>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</si>
  <si>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</si>
  <si>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</si>
  <si>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</si>
  <si>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</si>
  <si>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</si>
  <si>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</si>
  <si>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</si>
  <si>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</si>
  <si>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</si>
  <si>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</si>
  <si>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</si>
  <si>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</si>
  <si>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</si>
  <si>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</si>
  <si>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</si>
  <si>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</si>
  <si>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</si>
  <si>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</si>
  <si>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</si>
  <si>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</si>
  <si>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</si>
  <si>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</si>
  <si>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</si>
  <si>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</si>
  <si>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</si>
  <si>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</si>
  <si>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</si>
  <si>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</si>
  <si>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</si>
  <si>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</si>
  <si>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</si>
  <si>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</si>
  <si>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</si>
  <si>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</si>
  <si>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</si>
  <si>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</si>
  <si>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</si>
  <si>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</si>
  <si>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</si>
  <si>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</si>
  <si>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</si>
  <si>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</si>
  <si>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</si>
  <si>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</si>
  <si>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</si>
  <si>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</si>
  <si>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</si>
  <si>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</si>
  <si>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</si>
  <si>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</si>
  <si>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</si>
  <si>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</si>
  <si>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</si>
  <si>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</si>
  <si>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</si>
  <si>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</si>
  <si>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</si>
  <si>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</si>
  <si>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</si>
  <si>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</si>
  <si>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</si>
  <si>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</si>
  <si>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</si>
  <si>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</si>
  <si>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</si>
  <si>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</si>
  <si>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</si>
  <si>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</si>
  <si>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</si>
  <si>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</si>
  <si>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</si>
  <si>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</si>
  <si>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</si>
  <si>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</si>
  <si>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</si>
  <si>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</si>
  <si>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</si>
  <si>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</si>
  <si>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</si>
  <si>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</si>
  <si>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</si>
  <si>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</si>
  <si>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</si>
  <si>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</si>
  <si>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</si>
  <si>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</si>
  <si>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</si>
  <si>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</si>
  <si>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</si>
  <si>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</si>
  <si>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</si>
  <si>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</si>
  <si>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</si>
  <si>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</si>
  <si>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</si>
  <si>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</si>
  <si>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</si>
  <si>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</si>
  <si>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</si>
  <si>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</si>
  <si>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</si>
  <si>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</si>
  <si>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</si>
  <si>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</si>
  <si>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</si>
  <si>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</si>
  <si>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</si>
  <si>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</si>
  <si>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</si>
  <si>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</si>
  <si>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</si>
  <si>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</si>
  <si>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</si>
  <si>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</si>
  <si>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</si>
  <si>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</si>
  <si>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</si>
  <si>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</si>
  <si>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</si>
  <si>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</si>
  <si>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</si>
  <si>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</si>
  <si>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</si>
  <si>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</si>
  <si>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</si>
  <si>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</si>
  <si>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</si>
  <si>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</si>
  <si>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</si>
  <si>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</si>
  <si>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</si>
  <si>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</si>
  <si>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</si>
  <si>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</si>
  <si>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</si>
  <si>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</si>
  <si>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</si>
  <si>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</si>
  <si>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</si>
  <si>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</si>
  <si>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</si>
  <si>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</si>
  <si>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</si>
  <si>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</si>
  <si>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</si>
  <si>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</si>
  <si>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</si>
  <si>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</si>
  <si>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</si>
  <si>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</si>
  <si>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</si>
  <si>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</si>
  <si>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</si>
  <si>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</si>
  <si>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</si>
  <si>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</si>
  <si>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</si>
  <si>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</si>
  <si>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</si>
  <si>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</si>
  <si>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</si>
  <si>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</si>
  <si>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</si>
  <si>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</si>
  <si>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</si>
  <si>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</si>
  <si>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</si>
  <si>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</si>
  <si>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</si>
  <si>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</si>
  <si>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</si>
  <si>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</si>
  <si>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</si>
  <si>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</si>
  <si>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</si>
  <si>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</si>
  <si>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</si>
  <si>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</si>
  <si>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</si>
  <si>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</si>
  <si>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</si>
  <si>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</si>
  <si>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</si>
  <si>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</si>
  <si>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</si>
  <si>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</si>
  <si>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</si>
  <si>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</si>
  <si>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</si>
  <si>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</si>
  <si>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</si>
  <si>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</si>
  <si>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</si>
  <si>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</si>
  <si>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</si>
  <si>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</si>
  <si>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</si>
  <si>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</si>
  <si>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</si>
  <si>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</si>
  <si>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</si>
  <si>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</si>
  <si>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</si>
  <si>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</si>
  <si>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</si>
  <si>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</si>
  <si>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</si>
  <si>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</si>
  <si>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</si>
  <si>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</si>
  <si>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</si>
  <si>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</si>
  <si>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</si>
  <si>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</si>
  <si>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</si>
  <si>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</si>
  <si>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</si>
  <si>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</si>
  <si>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</si>
  <si>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</si>
  <si>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</si>
  <si>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</si>
  <si>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</si>
  <si>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</si>
  <si>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</si>
  <si>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</si>
  <si>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</si>
  <si>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</si>
  <si>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</si>
  <si>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</si>
  <si>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</si>
  <si>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</si>
  <si>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</si>
  <si>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</si>
  <si>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</si>
  <si>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</si>
  <si>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</si>
  <si>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</si>
  <si>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</si>
  <si>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</si>
  <si>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</si>
  <si>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</si>
  <si>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</si>
  <si>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</si>
  <si>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</si>
  <si>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</si>
  <si>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</si>
  <si>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</si>
  <si>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</si>
  <si>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</si>
  <si>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</si>
  <si>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</si>
  <si>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</si>
  <si>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</si>
  <si>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</si>
  <si>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</si>
  <si>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</si>
  <si>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</si>
  <si>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</si>
  <si>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</si>
  <si>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</si>
  <si>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</si>
  <si>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</si>
  <si>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</si>
  <si>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</si>
  <si>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</si>
  <si>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</si>
  <si>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</si>
  <si>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</si>
  <si>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</si>
  <si>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</si>
  <si>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</si>
  <si>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</si>
  <si>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</si>
  <si>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</si>
  <si>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</si>
  <si>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</si>
  <si>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</si>
  <si>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</si>
  <si>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</si>
  <si>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</si>
  <si>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</si>
  <si>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</si>
  <si>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</si>
  <si>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</si>
  <si>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</si>
  <si>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</si>
  <si>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</si>
  <si>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</si>
  <si>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</si>
  <si>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</si>
  <si>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</si>
  <si>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</si>
  <si>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</si>
  <si>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</si>
  <si>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</si>
  <si>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</si>
  <si>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</si>
  <si>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</si>
  <si>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</si>
  <si>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</si>
  <si>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</si>
  <si>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</si>
  <si>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</si>
  <si>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</si>
  <si>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</si>
  <si>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</si>
  <si>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</si>
  <si>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</si>
  <si>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</si>
  <si>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</si>
  <si>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</si>
  <si>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</si>
  <si>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</si>
  <si>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</si>
  <si>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</si>
  <si>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</si>
  <si>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</si>
  <si>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</si>
  <si>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</si>
  <si>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</si>
  <si>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</si>
  <si>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</si>
  <si>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</si>
  <si>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</si>
  <si>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</si>
  <si>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</si>
  <si>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</si>
  <si>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</si>
  <si>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</si>
  <si>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</si>
  <si>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</si>
  <si>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</si>
  <si>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</si>
  <si>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</si>
  <si>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</si>
  <si>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</si>
  <si>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</si>
  <si>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</si>
  <si>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</si>
  <si>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</si>
  <si>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</si>
  <si>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</si>
  <si>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</si>
  <si>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</si>
  <si>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</si>
  <si>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</si>
  <si>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</si>
  <si>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</si>
  <si>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</si>
  <si>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</si>
  <si>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</si>
  <si>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</si>
  <si>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</si>
  <si>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</si>
  <si>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</si>
  <si>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</si>
  <si>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</si>
  <si>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</si>
  <si>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</si>
  <si>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</si>
  <si>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</si>
  <si>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</si>
  <si>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</si>
  <si>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</si>
  <si>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</si>
  <si>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</si>
  <si>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</si>
  <si>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</si>
  <si>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</si>
  <si>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</si>
  <si>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</si>
  <si>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</si>
  <si>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</si>
  <si>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</si>
  <si>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</si>
  <si>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</si>
  <si>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</si>
  <si>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</si>
  <si>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</si>
  <si>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</si>
  <si>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</si>
  <si>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</si>
  <si>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</si>
  <si>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</si>
  <si>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</si>
  <si>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</si>
  <si>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</si>
  <si>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</si>
  <si>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</si>
  <si>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</si>
  <si>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</si>
  <si>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</si>
  <si>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</si>
  <si>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</si>
  <si>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</si>
  <si>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</si>
  <si>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</si>
  <si>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</si>
  <si>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</si>
  <si>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</si>
  <si>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</si>
  <si>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</si>
  <si>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</si>
  <si>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</si>
  <si>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</si>
  <si>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</si>
  <si>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</si>
  <si>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</si>
  <si>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</si>
  <si>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</si>
  <si>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</si>
  <si>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</si>
  <si>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</si>
  <si>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</si>
  <si>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</si>
  <si>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</si>
  <si>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</si>
  <si>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</si>
  <si>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</si>
  <si>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</si>
  <si>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</si>
  <si>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</si>
  <si>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</si>
  <si>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</si>
  <si>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</si>
  <si>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</si>
  <si>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</si>
  <si>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</si>
  <si>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</si>
  <si>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</si>
  <si>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</si>
  <si>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</si>
  <si>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</si>
  <si>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</si>
  <si>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</si>
  <si>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</si>
  <si>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</si>
  <si>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</si>
  <si>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</si>
  <si>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</si>
  <si>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</si>
  <si>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</si>
  <si>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</si>
  <si>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</si>
  <si>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</si>
  <si>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</si>
  <si>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</si>
  <si>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</si>
  <si>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</si>
  <si>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</si>
  <si>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</si>
  <si>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</si>
  <si>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</si>
  <si>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</si>
  <si>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</si>
  <si>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</si>
  <si>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</si>
  <si>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</si>
  <si>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</si>
  <si>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</si>
  <si>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</si>
  <si>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</si>
  <si>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</si>
  <si>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</si>
  <si>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</si>
  <si>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</si>
  <si>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</si>
  <si>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</si>
  <si>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</si>
  <si>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</si>
  <si>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</si>
  <si>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</si>
  <si>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</si>
  <si>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</si>
  <si>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</si>
  <si>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</si>
  <si>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</si>
  <si>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</si>
  <si>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</si>
  <si>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</si>
  <si>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</si>
  <si>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</si>
  <si>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</si>
  <si>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</si>
  <si>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</si>
  <si>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</si>
  <si>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</si>
  <si>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</si>
  <si>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</si>
  <si>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</si>
  <si>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</si>
  <si>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</si>
  <si>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</si>
  <si>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</si>
  <si>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</si>
  <si>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</si>
  <si>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</si>
  <si>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</si>
  <si>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</si>
  <si>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</si>
  <si>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</si>
  <si>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</si>
  <si>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</si>
  <si>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</si>
  <si>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</si>
  <si>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</si>
  <si>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</si>
  <si>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</si>
  <si>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</si>
  <si>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</si>
  <si>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</si>
  <si>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</si>
  <si>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</si>
  <si>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</si>
  <si>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</si>
  <si>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</si>
  <si>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</si>
  <si>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</si>
  <si>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</si>
  <si>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</si>
  <si>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</si>
  <si>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</si>
  <si>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</si>
  <si>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</si>
  <si>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</si>
  <si>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</si>
  <si>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</si>
  <si>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</si>
  <si>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</si>
  <si>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</si>
  <si>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</si>
  <si>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</si>
  <si>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</si>
  <si>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</si>
  <si>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</si>
  <si>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</si>
  <si>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</si>
  <si>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</si>
  <si>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</si>
  <si>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</si>
  <si>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</si>
  <si>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</si>
  <si>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</si>
  <si>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</si>
  <si>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</si>
  <si>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</si>
  <si>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</si>
  <si>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</si>
  <si>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</si>
  <si>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</si>
  <si>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</si>
  <si>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</si>
  <si>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</si>
  <si>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</si>
  <si>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</si>
  <si>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</si>
  <si>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</si>
  <si>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</si>
  <si>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</si>
  <si>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</si>
  <si>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</si>
  <si>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</si>
  <si>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</si>
  <si>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</si>
  <si>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</si>
  <si>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</si>
  <si>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</si>
  <si>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</si>
  <si>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</si>
  <si>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</si>
  <si>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</si>
  <si>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</si>
  <si>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</si>
  <si>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</si>
  <si>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</si>
  <si>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</si>
  <si>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</si>
  <si>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</si>
  <si>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</si>
  <si>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</si>
  <si>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</si>
  <si>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</si>
  <si>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</si>
  <si>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</si>
  <si>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</si>
  <si>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</si>
  <si>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</si>
  <si>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</si>
  <si>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</si>
  <si>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</si>
  <si>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</si>
  <si>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</si>
  <si>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</si>
  <si>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</si>
  <si>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</si>
  <si>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</si>
  <si>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</si>
  <si>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</si>
  <si>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</si>
  <si>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</si>
  <si>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</si>
  <si>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</si>
  <si>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</si>
  <si>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</si>
  <si>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</si>
  <si>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</si>
  <si>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</si>
  <si>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</si>
  <si>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</si>
  <si>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</si>
  <si>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</si>
  <si>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</si>
  <si>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</si>
  <si>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</si>
  <si>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</si>
  <si>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</si>
  <si>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</si>
  <si>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</si>
  <si>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</si>
  <si>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</si>
  <si>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</si>
  <si>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</si>
  <si>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</si>
  <si>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</si>
  <si>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</si>
  <si>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</si>
  <si>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</si>
  <si>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</si>
  <si>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</si>
  <si>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</si>
  <si>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</si>
  <si>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</si>
  <si>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</si>
  <si>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</si>
  <si>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</si>
  <si>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</si>
  <si>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</si>
  <si>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</si>
  <si>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</si>
  <si>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</si>
  <si>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</si>
  <si>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</si>
  <si>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</si>
  <si>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</si>
  <si>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</si>
  <si>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</si>
  <si>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</si>
  <si>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</si>
  <si>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</si>
  <si>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</si>
  <si>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</si>
  <si>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</si>
  <si>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</si>
  <si>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</si>
  <si>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</si>
  <si>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</si>
  <si>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</si>
  <si>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</si>
  <si>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</si>
  <si>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</si>
  <si>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</si>
  <si>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</si>
  <si>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</si>
  <si>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</si>
  <si>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</si>
  <si>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</si>
  <si>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</si>
  <si>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</si>
  <si>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</si>
  <si>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</si>
  <si>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</si>
  <si>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</si>
  <si>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</si>
  <si>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</si>
  <si>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</si>
  <si>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</si>
  <si>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</si>
  <si>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</si>
  <si>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</si>
  <si>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</si>
  <si>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</si>
  <si>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</si>
  <si>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</si>
  <si>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</si>
  <si>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</si>
  <si>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</si>
  <si>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</si>
  <si>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</si>
  <si>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</si>
  <si>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</si>
  <si>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</si>
  <si>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</si>
  <si>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</si>
  <si>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</si>
  <si>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</si>
  <si>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</si>
  <si>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</si>
  <si>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</si>
  <si>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</si>
  <si>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</si>
  <si>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</si>
  <si>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</si>
  <si>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</si>
  <si>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</si>
  <si>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</si>
  <si>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</si>
  <si>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</si>
  <si>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</si>
  <si>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</si>
  <si>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</si>
  <si>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</si>
  <si>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</si>
  <si>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</si>
  <si>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</si>
  <si>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</si>
  <si>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</si>
  <si>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</si>
  <si>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</si>
  <si>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</si>
  <si>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</si>
  <si>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</si>
  <si>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</si>
  <si>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</si>
  <si>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</si>
  <si>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</si>
  <si>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</si>
  <si>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</si>
  <si>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</si>
  <si>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</si>
  <si>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</si>
  <si>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</si>
  <si>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</si>
  <si>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</si>
  <si>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</si>
  <si>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</si>
  <si>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</si>
  <si>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</si>
  <si>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</si>
  <si>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</si>
  <si>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</si>
  <si>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</si>
  <si>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</si>
  <si>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</si>
  <si>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</si>
  <si>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</si>
  <si>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</si>
  <si>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</si>
  <si>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</si>
  <si>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</si>
  <si>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</si>
  <si>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</si>
  <si>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</si>
  <si>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</si>
  <si>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</si>
  <si>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</si>
  <si>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</si>
  <si>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</si>
  <si>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</si>
  <si>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</si>
  <si>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</si>
  <si>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</si>
  <si>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</si>
  <si>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</si>
  <si>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</si>
  <si>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</si>
  <si>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</si>
  <si>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</si>
  <si>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</si>
  <si>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</si>
  <si>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</si>
  <si>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</si>
  <si>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</si>
  <si>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</si>
  <si>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</si>
  <si>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</si>
  <si>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</si>
  <si>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</si>
  <si>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</si>
  <si>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</si>
  <si>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</si>
  <si>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</si>
  <si>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</si>
  <si>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</si>
  <si>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</si>
  <si>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</si>
  <si>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</si>
  <si>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</si>
  <si>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</si>
  <si>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</si>
  <si>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</si>
  <si>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</si>
  <si>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</si>
  <si>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</si>
  <si>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</si>
  <si>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</si>
  <si>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</si>
  <si>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</si>
  <si>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</si>
  <si>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</si>
  <si>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</si>
  <si>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</si>
  <si>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</si>
  <si>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</si>
  <si>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</si>
  <si>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</si>
  <si>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</si>
  <si>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</si>
  <si>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</si>
  <si>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</si>
  <si>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</si>
  <si>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</si>
  <si>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</si>
  <si>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</si>
  <si>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</si>
  <si>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</si>
  <si>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</si>
  <si>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</si>
  <si>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</si>
  <si>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</si>
  <si>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</si>
  <si>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</si>
  <si>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</si>
  <si>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</si>
  <si>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</si>
  <si>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</si>
  <si>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</si>
  <si>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</si>
  <si>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</si>
  <si>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</si>
  <si>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</si>
  <si>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</si>
  <si>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</si>
  <si>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</si>
  <si>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</si>
  <si>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</si>
  <si>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</si>
  <si>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</si>
  <si>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</si>
  <si>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</si>
  <si>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</si>
  <si>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</si>
  <si>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</si>
  <si>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</si>
  <si>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</si>
  <si>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</si>
  <si>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</si>
  <si>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</si>
  <si>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</si>
  <si>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</si>
  <si>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</si>
  <si>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</si>
  <si>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</si>
  <si>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</si>
  <si>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</si>
  <si>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</si>
  <si>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</si>
  <si>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</si>
  <si>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</si>
  <si>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</si>
  <si>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</si>
  <si>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</si>
  <si>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</si>
  <si>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</si>
  <si>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</si>
  <si>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</si>
  <si>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</si>
  <si>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</si>
  <si>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</si>
  <si>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</si>
  <si>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</si>
  <si>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</si>
  <si>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</si>
  <si>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</si>
  <si>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</si>
  <si>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</si>
  <si>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</si>
  <si>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</si>
  <si>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</si>
  <si>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</si>
  <si>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</si>
  <si>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</si>
  <si>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</si>
  <si>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</si>
  <si>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</si>
  <si>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</si>
  <si>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</si>
  <si>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</si>
  <si>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</si>
  <si>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</si>
  <si>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</si>
  <si>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</si>
  <si>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</si>
  <si>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</si>
  <si>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</si>
  <si>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</si>
  <si>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</si>
  <si>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</si>
  <si>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</si>
  <si>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</si>
  <si>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</si>
  <si>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</si>
  <si>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</si>
  <si>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</si>
  <si>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</si>
  <si>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</si>
  <si>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</si>
  <si>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</si>
  <si>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</si>
  <si>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</si>
  <si>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</si>
  <si>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</si>
  <si>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</si>
  <si>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</si>
  <si>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</si>
  <si>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</si>
  <si>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</si>
  <si>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</si>
  <si>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</si>
  <si>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</si>
  <si>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</si>
  <si>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</si>
  <si>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</si>
  <si>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</si>
  <si>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</si>
  <si>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</si>
  <si>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</si>
  <si>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</si>
  <si>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</si>
  <si>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</si>
  <si>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</si>
  <si>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</si>
  <si>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</si>
  <si>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</si>
  <si>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</si>
  <si>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</si>
  <si>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</si>
  <si>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</si>
  <si>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</si>
  <si>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</si>
  <si>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</si>
  <si>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</si>
  <si>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</si>
  <si>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</si>
  <si>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</si>
  <si>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</si>
  <si>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</si>
  <si>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</si>
  <si>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</si>
  <si>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</si>
  <si>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</si>
  <si>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</si>
  <si>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</si>
  <si>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</si>
  <si>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</si>
  <si>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</si>
  <si>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</si>
  <si>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</si>
  <si>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</si>
  <si>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</si>
  <si>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</si>
  <si>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</si>
  <si>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</si>
  <si>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</si>
  <si>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</si>
  <si>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</si>
  <si>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</si>
  <si>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</si>
  <si>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</si>
  <si>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</si>
  <si>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</si>
  <si>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</si>
  <si>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</si>
  <si>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</si>
  <si>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</si>
  <si>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</si>
  <si>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</si>
  <si>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</si>
  <si>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</si>
  <si>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</si>
  <si>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</si>
  <si>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</si>
  <si>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</si>
  <si>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</si>
  <si>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</si>
  <si>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</si>
  <si>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</si>
  <si>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</si>
  <si>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</si>
  <si>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</si>
  <si>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</si>
  <si>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</si>
  <si>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</si>
  <si>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</si>
  <si>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</si>
  <si>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</si>
  <si>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</si>
  <si>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</si>
  <si>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</si>
  <si>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</si>
  <si>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</si>
  <si>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</si>
  <si>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</si>
  <si>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</si>
  <si>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</si>
  <si>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</si>
  <si>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</si>
  <si>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</si>
  <si>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</si>
  <si>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</si>
  <si>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</si>
  <si>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</si>
  <si>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</si>
  <si>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</si>
  <si>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</si>
  <si>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</si>
  <si>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</si>
  <si>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</si>
  <si>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</si>
  <si>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</si>
  <si>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</si>
  <si>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</si>
  <si>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</si>
  <si>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</si>
  <si>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</si>
  <si>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</si>
  <si>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</si>
  <si>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</si>
  <si>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</si>
  <si>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</si>
  <si>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</si>
  <si>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</si>
  <si>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</si>
  <si>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</si>
  <si>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</si>
  <si>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</si>
  <si>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</si>
  <si>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</si>
  <si>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</si>
  <si>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</si>
  <si>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</si>
  <si>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</si>
  <si>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</si>
  <si>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</si>
  <si>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</si>
  <si>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</si>
  <si>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</si>
  <si>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</si>
  <si>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</si>
  <si>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</si>
  <si>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</si>
  <si>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</si>
  <si>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</si>
  <si>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</si>
  <si>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</si>
  <si>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</si>
  <si>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</si>
  <si>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</si>
  <si>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</si>
  <si>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</si>
  <si>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</si>
  <si>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</si>
  <si>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</si>
  <si>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</si>
  <si>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</si>
  <si>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</si>
  <si>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</si>
  <si>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</si>
  <si>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</si>
  <si>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</si>
  <si>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</si>
  <si>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</si>
  <si>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</si>
  <si>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</si>
  <si>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</si>
  <si>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</si>
  <si>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</si>
  <si>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</si>
  <si>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</si>
  <si>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</si>
  <si>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</si>
  <si>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</si>
  <si>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</si>
  <si>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</si>
  <si>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</si>
  <si>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</si>
  <si>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</si>
  <si>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</si>
  <si>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</si>
  <si>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</si>
  <si>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</si>
  <si>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</si>
  <si>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</si>
  <si>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</si>
  <si>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</si>
  <si>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</si>
  <si>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</si>
  <si>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</si>
  <si>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</si>
  <si>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</si>
  <si>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</si>
  <si>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</si>
  <si>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</si>
  <si>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</si>
  <si>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</si>
  <si>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</si>
  <si>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</si>
  <si>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</si>
  <si>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</si>
  <si>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</si>
  <si>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</si>
  <si>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</si>
  <si>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</si>
  <si>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</si>
  <si>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</si>
  <si>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</si>
  <si>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</si>
  <si>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</si>
  <si>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</si>
  <si>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</si>
  <si>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</si>
  <si>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</si>
  <si>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</si>
  <si>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</si>
  <si>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</si>
  <si>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</si>
  <si>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</si>
  <si>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</si>
  <si>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</si>
  <si>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</si>
  <si>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</si>
  <si>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</si>
  <si>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</si>
  <si>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</si>
  <si>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</si>
  <si>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</si>
  <si>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</si>
  <si>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</si>
  <si>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</si>
  <si>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</si>
  <si>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</si>
  <si>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</si>
  <si>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</si>
  <si>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</si>
  <si>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</si>
  <si>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</si>
  <si>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</si>
  <si>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</si>
  <si>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</si>
  <si>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</si>
  <si>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</si>
  <si>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</si>
  <si>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</si>
  <si>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</si>
  <si>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</si>
  <si>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</si>
  <si>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</si>
  <si>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</si>
  <si>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</si>
  <si>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</si>
  <si>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</si>
  <si>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</si>
  <si>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</si>
  <si>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</si>
  <si>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</si>
  <si>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</si>
  <si>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</si>
  <si>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</si>
  <si>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</si>
  <si>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</si>
  <si>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</si>
  <si>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</si>
  <si>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</si>
  <si>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</si>
  <si>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</si>
  <si>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</si>
  <si>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</si>
  <si>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</si>
  <si>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</si>
  <si>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</si>
  <si>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</si>
  <si>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</si>
  <si>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</si>
  <si>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</si>
  <si>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</si>
  <si>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</si>
  <si>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</si>
  <si>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</si>
  <si>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</si>
  <si>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</si>
  <si>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</si>
  <si>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</si>
  <si>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</si>
  <si>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</si>
  <si>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</si>
  <si>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</si>
  <si>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</si>
  <si>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</si>
  <si>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</si>
  <si>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</si>
  <si>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</si>
  <si>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</si>
  <si>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</si>
  <si>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</si>
  <si>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</si>
  <si>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</si>
  <si>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</si>
  <si>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</si>
  <si>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</si>
  <si>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</si>
  <si>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</si>
  <si>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</si>
  <si>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</si>
  <si>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</si>
  <si>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</si>
  <si>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</si>
  <si>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</si>
  <si>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</si>
  <si>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</si>
  <si>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</si>
  <si>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</si>
  <si>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</si>
  <si>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</si>
  <si>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</si>
  <si>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</si>
  <si>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</si>
  <si>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</si>
  <si>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</si>
  <si>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</si>
  <si>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</si>
  <si>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</si>
  <si>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</si>
  <si>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</si>
  <si>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</si>
  <si>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</si>
  <si>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</si>
  <si>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</si>
  <si>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</si>
  <si>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</si>
  <si>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</si>
  <si>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</si>
  <si>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</si>
  <si>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</si>
  <si>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</si>
  <si>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</si>
  <si>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</si>
  <si>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</si>
  <si>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</si>
  <si>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</si>
  <si>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</si>
  <si>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</si>
  <si>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</si>
  <si>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</si>
  <si>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</si>
  <si>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</si>
  <si>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</si>
  <si>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</si>
  <si>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</si>
  <si>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</si>
  <si>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</si>
  <si>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</si>
  <si>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</si>
  <si>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</si>
  <si>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</si>
  <si>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</si>
  <si>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</si>
  <si>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</si>
  <si>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</si>
  <si>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</si>
  <si>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</si>
  <si>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</si>
  <si>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</si>
  <si>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</si>
  <si>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</si>
  <si>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</si>
  <si>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</si>
  <si>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</si>
  <si>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</si>
  <si>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</si>
  <si>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</si>
  <si>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</si>
  <si>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</si>
  <si>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</si>
  <si>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</si>
  <si>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</si>
  <si>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</si>
  <si>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</si>
  <si>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</si>
  <si>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</si>
  <si>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</si>
  <si>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</si>
  <si>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</si>
  <si>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</si>
  <si>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</si>
  <si>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</si>
  <si>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</si>
  <si>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</si>
  <si>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</si>
  <si>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</si>
  <si>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</si>
  <si>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</si>
  <si>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</si>
  <si>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</si>
  <si>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</si>
  <si>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</si>
  <si>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</si>
  <si>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</si>
  <si>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</si>
  <si>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</si>
  <si>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</si>
  <si>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</si>
  <si>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</si>
  <si>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</si>
  <si>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</si>
  <si>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</si>
  <si>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</si>
  <si>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</si>
  <si>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</si>
  <si>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</si>
  <si>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</si>
  <si>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</si>
  <si>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</si>
  <si>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</si>
  <si>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</si>
  <si>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</si>
  <si>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</si>
  <si>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</si>
  <si>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</si>
  <si>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</si>
  <si>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</si>
  <si>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</si>
  <si>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</si>
  <si>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</si>
  <si>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</si>
  <si>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</si>
  <si>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</si>
  <si>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</si>
  <si>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</si>
  <si>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</si>
  <si>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</si>
  <si>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</si>
  <si>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</si>
  <si>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</si>
  <si>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</si>
  <si>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</si>
  <si>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</si>
  <si>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</si>
  <si>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</si>
  <si>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</si>
  <si>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</si>
  <si>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</si>
  <si>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</si>
  <si>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</si>
  <si>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</si>
  <si>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</si>
  <si>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</si>
  <si>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</si>
  <si>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</si>
  <si>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</si>
  <si>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</si>
  <si>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</si>
  <si>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</si>
  <si>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</si>
  <si>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</si>
  <si>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</si>
  <si>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</si>
  <si>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</si>
  <si>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</si>
  <si>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</si>
  <si>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</si>
  <si>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</si>
  <si>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</si>
  <si>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</si>
  <si>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</si>
  <si>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</si>
  <si>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</si>
  <si>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</si>
  <si>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</si>
  <si>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</si>
  <si>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</si>
  <si>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</si>
  <si>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</si>
  <si>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</si>
  <si>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</si>
  <si>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</si>
  <si>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</si>
  <si>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</si>
  <si>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</si>
  <si>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</si>
  <si>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</si>
  <si>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</si>
  <si>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</si>
  <si>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</si>
  <si>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</si>
  <si>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</si>
  <si>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</si>
  <si>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</si>
  <si>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</si>
  <si>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</si>
  <si>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</si>
  <si>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</si>
  <si>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</si>
  <si>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</si>
  <si>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</si>
  <si>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</si>
  <si>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</si>
  <si>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</si>
  <si>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</si>
  <si>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</si>
  <si>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</si>
  <si>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</si>
  <si>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</si>
  <si>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</si>
  <si>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</si>
  <si>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</si>
  <si>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</si>
  <si>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</si>
  <si>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</si>
  <si>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</si>
  <si>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</si>
  <si>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</si>
  <si>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</si>
  <si>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</si>
  <si>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</si>
  <si>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</si>
  <si>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</si>
  <si>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</si>
  <si>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</si>
  <si>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</si>
  <si>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</si>
  <si>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</si>
  <si>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</si>
  <si>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</si>
  <si>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</si>
  <si>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</si>
  <si>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</si>
  <si>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</si>
  <si>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</si>
  <si>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</si>
  <si>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</si>
  <si>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</si>
  <si>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</si>
  <si>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</si>
  <si>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</si>
  <si>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</si>
  <si>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</si>
  <si>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</si>
  <si>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</si>
  <si>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</si>
  <si>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</si>
  <si>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</si>
  <si>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</si>
  <si>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</si>
  <si>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</si>
  <si>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</si>
  <si>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</si>
  <si>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</si>
  <si>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</si>
  <si>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</si>
  <si>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</si>
  <si>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</si>
  <si>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</si>
  <si>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</si>
  <si>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</si>
  <si>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</si>
  <si>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</si>
  <si>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</si>
  <si>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</si>
  <si>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</si>
  <si>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</si>
  <si>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</si>
  <si>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</si>
  <si>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</si>
  <si>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</si>
  <si>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</si>
  <si>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</si>
  <si>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</si>
  <si>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</si>
  <si>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</si>
  <si>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</si>
  <si>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</si>
  <si>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</si>
  <si>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</si>
  <si>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</si>
  <si>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</si>
  <si>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</si>
  <si>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</si>
  <si>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</si>
  <si>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</si>
  <si>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</si>
  <si>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</si>
  <si>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</si>
  <si>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</si>
  <si>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</si>
  <si>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</si>
  <si>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</si>
  <si>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</si>
  <si>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</si>
  <si>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</si>
  <si>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</si>
  <si>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</si>
  <si>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</si>
  <si>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</si>
  <si>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</si>
  <si>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</si>
  <si>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</si>
  <si>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</si>
  <si>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</si>
  <si>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</si>
  <si>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</si>
  <si>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</si>
  <si>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</si>
  <si>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</si>
  <si>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</si>
  <si>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</si>
  <si>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</si>
  <si>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</si>
  <si>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</si>
  <si>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</si>
  <si>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</si>
  <si>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</si>
  <si>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</si>
  <si>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</si>
  <si>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</si>
  <si>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</si>
  <si>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</si>
  <si>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</si>
  <si>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</si>
  <si>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</si>
  <si>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</si>
  <si>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</si>
  <si>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</si>
  <si>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</si>
  <si>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</si>
  <si>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</si>
  <si>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</si>
  <si>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</si>
  <si>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</si>
  <si>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</si>
  <si>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</si>
  <si>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</si>
  <si>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</si>
  <si>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</si>
  <si>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</si>
  <si>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</si>
  <si>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</si>
  <si>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</si>
  <si>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</si>
  <si>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</si>
  <si>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</si>
  <si>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</si>
  <si>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</si>
  <si>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</si>
  <si>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</si>
  <si>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</si>
  <si>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</si>
  <si>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</si>
  <si>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</si>
  <si>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</si>
  <si>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</si>
  <si>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</si>
  <si>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</si>
  <si>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</si>
  <si>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</si>
  <si>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</si>
  <si>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</si>
  <si>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</si>
  <si>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</si>
  <si>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</si>
  <si>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</si>
  <si>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</si>
  <si>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</si>
  <si>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</si>
  <si>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</si>
  <si>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</si>
  <si>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</si>
  <si>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</si>
  <si>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</si>
  <si>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</si>
  <si>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</si>
  <si>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</si>
  <si>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</si>
  <si>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</si>
  <si>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</si>
  <si>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</si>
  <si>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</si>
  <si>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</si>
  <si>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</si>
  <si>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</si>
  <si>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</si>
  <si>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</si>
  <si>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</si>
  <si>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</si>
  <si>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</si>
  <si>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</si>
  <si>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</si>
  <si>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</si>
  <si>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</si>
  <si>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</si>
  <si>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</si>
  <si>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</si>
  <si>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</si>
  <si>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</si>
  <si>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</si>
  <si>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</si>
  <si>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</si>
  <si>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</si>
  <si>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</si>
  <si>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</si>
  <si>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</si>
  <si>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</si>
  <si>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</si>
  <si>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</si>
  <si>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</si>
  <si>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</si>
  <si>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</si>
  <si>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</si>
  <si>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</si>
  <si>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</si>
  <si>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</si>
  <si>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</si>
  <si>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</si>
  <si>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</si>
  <si>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</si>
  <si>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</si>
  <si>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</si>
  <si>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</si>
  <si>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</si>
  <si>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</si>
  <si>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</si>
  <si>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</si>
  <si>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</si>
  <si>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</si>
  <si>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</si>
  <si>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</si>
  <si>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</si>
  <si>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</si>
  <si>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</si>
  <si>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</si>
  <si>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</si>
  <si>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</si>
  <si>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</si>
  <si>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</si>
  <si>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</si>
  <si>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</si>
  <si>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</si>
  <si>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</si>
  <si>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</si>
  <si>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</si>
  <si>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</si>
  <si>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</si>
  <si>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</si>
  <si>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</si>
  <si>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</si>
  <si>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</si>
  <si>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</si>
  <si>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</si>
  <si>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</si>
  <si>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</si>
  <si>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</si>
  <si>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</si>
  <si>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</si>
  <si>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</si>
  <si>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</si>
  <si>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</si>
  <si>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</si>
  <si>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</si>
  <si>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</si>
  <si>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</si>
  <si>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</si>
  <si>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</si>
  <si>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</si>
  <si>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</si>
  <si>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</si>
  <si>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</si>
  <si>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</si>
  <si>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</si>
  <si>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</si>
  <si>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</si>
  <si>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</si>
  <si>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</si>
  <si>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</si>
  <si>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</si>
  <si>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</si>
  <si>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</si>
  <si>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</si>
  <si>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</si>
  <si>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</si>
  <si>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</si>
  <si>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</si>
  <si>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</si>
  <si>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</si>
  <si>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</si>
  <si>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</si>
  <si>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</si>
  <si>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</si>
  <si>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</si>
  <si>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</si>
  <si>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</si>
  <si>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</si>
  <si>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</si>
  <si>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</si>
  <si>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</si>
  <si>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</si>
  <si>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</si>
  <si>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</si>
  <si>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</si>
  <si>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</si>
  <si>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</si>
  <si>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</si>
  <si>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</si>
  <si>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</si>
  <si>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</si>
  <si>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</si>
  <si>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</si>
  <si>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</si>
  <si>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</si>
  <si>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</si>
  <si>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</si>
  <si>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</si>
  <si>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</si>
  <si>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</si>
  <si>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</si>
  <si>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</si>
  <si>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</si>
  <si>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</si>
  <si>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</si>
  <si>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</si>
  <si>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</si>
  <si>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</si>
  <si>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</si>
  <si>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</si>
  <si>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</si>
  <si>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</si>
  <si>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</si>
  <si>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</si>
  <si>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</si>
  <si>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</si>
  <si>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</si>
  <si>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</si>
  <si>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</si>
  <si>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</si>
  <si>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</si>
  <si>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</si>
  <si>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</si>
  <si>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</si>
  <si>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</si>
  <si>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</si>
  <si>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</si>
  <si>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</si>
  <si>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</si>
  <si>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</si>
  <si>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</si>
  <si>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</si>
  <si>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</si>
  <si>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</si>
  <si>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</si>
  <si>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</si>
  <si>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</si>
  <si>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</si>
  <si>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</si>
  <si>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</si>
  <si>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</si>
  <si>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</si>
  <si>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</si>
  <si>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</si>
  <si>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</si>
  <si>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</si>
  <si>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</si>
  <si>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</si>
  <si>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</si>
  <si>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</si>
  <si>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</si>
  <si>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</si>
  <si>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</si>
  <si>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</si>
  <si>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</si>
  <si>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</si>
  <si>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</si>
  <si>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</si>
  <si>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</si>
  <si>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</si>
  <si>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</si>
  <si>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</si>
  <si>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</si>
  <si>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</si>
  <si>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</si>
  <si>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</si>
  <si>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</si>
  <si>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</si>
  <si>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</si>
  <si>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</si>
  <si>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</si>
  <si>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</si>
  <si>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</si>
  <si>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</si>
  <si>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</si>
  <si>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</si>
  <si>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</si>
  <si>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</si>
  <si>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</si>
  <si>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</si>
  <si>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</si>
  <si>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</si>
  <si>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</si>
  <si>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</si>
  <si>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</si>
  <si>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</si>
  <si>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</si>
  <si>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</si>
  <si>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</si>
  <si>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</si>
  <si>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</si>
  <si>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</si>
  <si>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</si>
  <si>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</si>
  <si>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</si>
  <si>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</si>
  <si>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</si>
  <si>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</si>
  <si>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</si>
  <si>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</si>
  <si>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</si>
  <si>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</si>
  <si>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</si>
  <si>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</si>
  <si>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</si>
  <si>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</si>
  <si>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</si>
  <si>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</si>
  <si>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</si>
  <si>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</si>
  <si>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</si>
  <si>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</si>
  <si>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</si>
  <si>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</si>
  <si>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</si>
  <si>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</si>
  <si>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</si>
  <si>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</si>
  <si>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</si>
  <si>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</si>
  <si>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</si>
  <si>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</si>
  <si>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</si>
  <si>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</si>
  <si>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</si>
  <si>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</si>
  <si>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</si>
  <si>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</si>
  <si>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</si>
  <si>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</si>
  <si>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</si>
  <si>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</si>
  <si>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</si>
  <si>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</si>
  <si>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</si>
  <si>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</si>
  <si>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</si>
  <si>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</si>
  <si>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</si>
  <si>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</si>
  <si>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</si>
  <si>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</si>
  <si>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</si>
  <si>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</si>
  <si>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</si>
  <si>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</si>
  <si>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</si>
  <si>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</si>
  <si>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</si>
  <si>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</si>
  <si>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</si>
  <si>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</si>
  <si>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</si>
  <si>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</si>
  <si>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</si>
  <si>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</si>
  <si>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</si>
  <si>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</si>
  <si>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</si>
  <si>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</si>
  <si>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</si>
  <si>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</si>
  <si>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</si>
  <si>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</si>
  <si>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</si>
  <si>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</si>
  <si>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</si>
  <si>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</si>
  <si>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</si>
  <si>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</si>
  <si>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</si>
  <si>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</si>
  <si>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</si>
  <si>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</si>
  <si>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</si>
  <si>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</si>
  <si>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</si>
  <si>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</si>
  <si>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</si>
  <si>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</si>
  <si>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</si>
  <si>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</si>
  <si>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</si>
  <si>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</si>
  <si>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</si>
  <si>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</si>
  <si>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</si>
  <si>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</si>
  <si>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</si>
  <si>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</si>
  <si>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</si>
  <si>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</si>
  <si>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</si>
  <si>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</si>
  <si>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</si>
  <si>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</si>
  <si>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</si>
  <si>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</si>
  <si>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</si>
  <si>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</si>
  <si>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</si>
  <si>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</si>
  <si>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</si>
  <si>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</si>
  <si>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</si>
  <si>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</si>
  <si>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</si>
  <si>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</si>
  <si>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</si>
  <si>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</si>
  <si>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</si>
  <si>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</si>
  <si>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</si>
  <si>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</si>
  <si>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</si>
  <si>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</si>
  <si>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</si>
  <si>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</si>
  <si>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</si>
  <si>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</si>
  <si>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</si>
  <si>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</si>
  <si>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</si>
  <si>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</si>
  <si>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</si>
  <si>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</si>
  <si>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</si>
  <si>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</si>
  <si>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</si>
  <si>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</si>
  <si>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</si>
  <si>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</si>
  <si>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</si>
  <si>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</si>
  <si>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</si>
  <si>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</si>
  <si>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</si>
  <si>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</si>
  <si>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</si>
  <si>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</si>
  <si>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</si>
  <si>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</si>
  <si>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</si>
  <si>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</si>
  <si>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</si>
  <si>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</si>
  <si>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</si>
  <si>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</si>
  <si>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</si>
  <si>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</si>
  <si>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</si>
  <si>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</si>
  <si>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</si>
  <si>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</si>
  <si>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</si>
  <si>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</si>
  <si>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</si>
  <si>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</si>
  <si>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</si>
  <si>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</si>
  <si>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</si>
  <si>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</si>
  <si>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</si>
  <si>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</si>
  <si>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</si>
  <si>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</si>
  <si>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</si>
  <si>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</si>
  <si>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</si>
  <si>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</si>
  <si>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</si>
  <si>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</si>
  <si>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</si>
  <si>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</si>
  <si>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</si>
  <si>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</si>
  <si>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</si>
  <si>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</si>
  <si>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</si>
  <si>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</si>
  <si>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</si>
  <si>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</si>
  <si>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</si>
  <si>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</si>
  <si>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</si>
  <si>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</si>
  <si>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</si>
  <si>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</si>
  <si>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</si>
  <si>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</si>
  <si>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</si>
  <si>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</si>
  <si>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</si>
  <si>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</si>
  <si>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</si>
  <si>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</si>
  <si>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</si>
  <si>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</si>
  <si>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</si>
  <si>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</si>
  <si>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</si>
  <si>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</si>
  <si>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</si>
  <si>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</si>
  <si>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</si>
  <si>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</si>
  <si>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</si>
  <si>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</si>
  <si>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</si>
  <si>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</si>
  <si>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</si>
  <si>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</si>
  <si>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</si>
  <si>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</si>
  <si>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</si>
  <si>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</si>
  <si>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</si>
  <si>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</si>
  <si>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</si>
  <si>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</si>
  <si>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</si>
  <si>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</si>
  <si>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</si>
  <si>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</si>
  <si>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</si>
  <si>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</si>
  <si>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</si>
  <si>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</si>
  <si>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</si>
  <si>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</si>
  <si>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</si>
  <si>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</si>
  <si>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</si>
  <si>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</si>
  <si>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</si>
  <si>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</si>
  <si>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</si>
  <si>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</si>
  <si>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</si>
  <si>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</si>
  <si>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</si>
  <si>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</si>
  <si>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</si>
  <si>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</si>
  <si>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</si>
  <si>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</si>
  <si>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</si>
  <si>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</si>
  <si>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</si>
  <si>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</si>
  <si>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</si>
  <si>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</si>
  <si>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</si>
  <si>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</si>
  <si>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</si>
  <si>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</si>
  <si>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</si>
  <si>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</si>
  <si>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</si>
  <si>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</si>
  <si>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</si>
  <si>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</si>
  <si>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</si>
  <si>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</si>
  <si>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</si>
  <si>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</si>
  <si>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</si>
  <si>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</si>
  <si>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</si>
  <si>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</si>
  <si>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</si>
  <si>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</si>
  <si>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</si>
  <si>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</si>
  <si>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</si>
  <si>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</si>
  <si>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</si>
  <si>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</si>
  <si>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</si>
  <si>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</si>
  <si>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</si>
  <si>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</si>
  <si>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</si>
  <si>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</si>
  <si>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</si>
  <si>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</si>
  <si>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</si>
  <si>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</si>
  <si>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</si>
  <si>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</si>
  <si>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</si>
  <si>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</si>
  <si>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</si>
  <si>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</si>
  <si>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</si>
  <si>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</si>
  <si>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</si>
  <si>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</si>
  <si>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</si>
  <si>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</si>
  <si>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</si>
  <si>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</si>
  <si>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</si>
  <si>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</si>
  <si>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</si>
  <si>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</si>
  <si>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</si>
  <si>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</si>
  <si>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</si>
  <si>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</si>
  <si>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</si>
  <si>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</si>
  <si>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</si>
  <si>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</si>
  <si>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</si>
  <si>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</si>
  <si>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</si>
  <si>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</si>
  <si>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</si>
  <si>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</si>
  <si>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</si>
  <si>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</si>
  <si>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</si>
  <si>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</si>
  <si>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</si>
  <si>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</si>
  <si>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</si>
  <si>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</si>
  <si>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</si>
  <si>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</si>
  <si>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</si>
  <si>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</si>
  <si>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</si>
  <si>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</si>
  <si>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</si>
  <si>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</si>
  <si>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</si>
  <si>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</si>
  <si>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</si>
  <si>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</si>
  <si>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</si>
  <si>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</si>
  <si>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</si>
  <si>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</si>
  <si>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</si>
  <si>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</si>
  <si>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</si>
  <si>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</si>
  <si>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</si>
  <si>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</si>
  <si>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</si>
  <si>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</si>
  <si>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</si>
  <si>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</si>
  <si>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</si>
  <si>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</si>
  <si>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</si>
  <si>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</si>
  <si>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</si>
  <si>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</si>
  <si>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</si>
  <si>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</si>
  <si>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</si>
  <si>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</si>
  <si>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</si>
  <si>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</si>
  <si>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</si>
  <si>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</si>
  <si>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</si>
  <si>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</si>
  <si>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</si>
  <si>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</si>
  <si>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</si>
  <si>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</si>
  <si>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</si>
  <si>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</si>
  <si>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</si>
  <si>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</si>
  <si>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</si>
  <si>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</si>
  <si>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</si>
  <si>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</si>
  <si>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</si>
  <si>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</si>
  <si>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</si>
  <si>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</si>
  <si>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</si>
  <si>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</si>
  <si>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</si>
  <si>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</si>
  <si>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</si>
  <si>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</si>
  <si>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</si>
  <si>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</si>
  <si>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</si>
  <si>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</si>
  <si>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</si>
  <si>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</si>
  <si>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</si>
  <si>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</si>
  <si>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</si>
  <si>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</si>
  <si>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</si>
  <si>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</si>
  <si>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</si>
  <si>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</si>
  <si>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</si>
  <si>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</si>
  <si>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</si>
  <si>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</si>
  <si>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</si>
  <si>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</si>
  <si>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</si>
  <si>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</si>
  <si>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</si>
  <si>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</si>
  <si>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</si>
  <si>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</si>
  <si>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</si>
  <si>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</si>
  <si>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</si>
  <si>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</si>
  <si>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</si>
  <si>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</si>
  <si>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</si>
  <si>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</si>
  <si>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</si>
  <si>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</si>
  <si>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</si>
  <si>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</si>
  <si>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</si>
  <si>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</si>
  <si>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</si>
  <si>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</si>
  <si>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</si>
  <si>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</si>
  <si>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</si>
  <si>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</si>
  <si>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</si>
  <si>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</si>
  <si>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</si>
  <si>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</si>
  <si>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</si>
  <si>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</si>
  <si>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</si>
  <si>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</si>
  <si>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</si>
  <si>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</si>
  <si>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</si>
  <si>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</si>
  <si>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</si>
  <si>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</si>
  <si>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</si>
  <si>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</si>
  <si>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</si>
  <si>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</si>
  <si>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</si>
  <si>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</si>
  <si>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</si>
  <si>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</si>
  <si>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</si>
  <si>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</si>
  <si>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</si>
  <si>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</si>
  <si>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</si>
  <si>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</si>
  <si>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</si>
  <si>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</si>
  <si>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</si>
  <si>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</si>
  <si>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</si>
  <si>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</si>
  <si>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</si>
  <si>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</si>
  <si>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</si>
  <si>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</si>
  <si>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</si>
  <si>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</si>
  <si>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</si>
  <si>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</si>
  <si>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</si>
  <si>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</si>
  <si>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</si>
  <si>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</si>
  <si>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</si>
  <si>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</si>
  <si>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</si>
  <si>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</si>
  <si>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</si>
  <si>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</si>
  <si>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</si>
  <si>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</si>
  <si>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</si>
  <si>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</si>
  <si>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</si>
  <si>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</si>
  <si>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</si>
  <si>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</si>
  <si>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</si>
  <si>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</si>
  <si>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</si>
  <si>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</si>
  <si>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</si>
  <si>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</si>
  <si>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</si>
  <si>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</si>
  <si>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</si>
  <si>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</si>
  <si>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</si>
  <si>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</si>
  <si>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</si>
  <si>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</si>
  <si>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</si>
  <si>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</si>
  <si>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</si>
  <si>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</si>
  <si>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</si>
  <si>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</si>
  <si>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</si>
  <si>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</si>
  <si>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</si>
  <si>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</si>
  <si>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</si>
  <si>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</si>
  <si>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</si>
  <si>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</si>
  <si>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</si>
  <si>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</si>
  <si>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</si>
  <si>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</si>
  <si>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</si>
  <si>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</si>
  <si>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</si>
  <si>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</si>
  <si>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</si>
  <si>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</si>
  <si>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</si>
  <si>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</si>
  <si>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</si>
  <si>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</si>
  <si>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</si>
  <si>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</si>
  <si>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</si>
  <si>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</si>
  <si>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</si>
  <si>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</si>
  <si>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</si>
  <si>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</si>
  <si>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</si>
  <si>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</si>
  <si>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</si>
  <si>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</si>
  <si>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</si>
  <si>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</si>
  <si>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</si>
  <si>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</si>
  <si>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</si>
  <si>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</si>
  <si>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</si>
  <si>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</si>
  <si>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</si>
  <si>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</si>
  <si>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</si>
  <si>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</si>
  <si>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</si>
  <si>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</si>
  <si>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</si>
  <si>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</si>
  <si>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</si>
  <si>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</si>
  <si>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</si>
  <si>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</si>
  <si>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</si>
  <si>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</si>
  <si>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</si>
  <si>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</si>
  <si>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</si>
  <si>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</si>
  <si>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</si>
  <si>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</si>
  <si>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</si>
  <si>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</si>
  <si>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</si>
  <si>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</si>
  <si>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</si>
  <si>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</si>
  <si>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</si>
  <si>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</si>
  <si>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</si>
  <si>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</si>
  <si>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</si>
  <si>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</si>
  <si>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</si>
  <si>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</si>
  <si>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</si>
  <si>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</si>
  <si>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</si>
  <si>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</si>
  <si>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</si>
  <si>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</si>
  <si>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</si>
  <si>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</si>
  <si>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</si>
  <si>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</si>
  <si>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</si>
  <si>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</si>
  <si>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</si>
  <si>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</si>
  <si>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</si>
  <si>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</si>
  <si>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</si>
  <si>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</si>
  <si>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</si>
  <si>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</si>
  <si>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</si>
  <si>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</si>
  <si>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</si>
  <si>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</si>
  <si>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</si>
  <si>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</si>
  <si>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</si>
  <si>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</si>
  <si>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</si>
  <si>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</si>
  <si>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</si>
  <si>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</si>
  <si>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</si>
  <si>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</si>
  <si>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</si>
  <si>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</si>
  <si>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</si>
  <si>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</si>
  <si>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</si>
  <si>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</si>
  <si>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</si>
  <si>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</si>
  <si>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</si>
  <si>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</si>
  <si>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</si>
  <si>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</si>
  <si>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</si>
  <si>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</si>
  <si>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</si>
  <si>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</si>
  <si>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</si>
  <si>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</si>
  <si>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</si>
  <si>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</si>
  <si>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</si>
  <si>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</si>
  <si>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</si>
  <si>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</si>
  <si>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</si>
  <si>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</si>
  <si>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</si>
  <si>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</si>
  <si>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</si>
  <si>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</si>
  <si>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</si>
  <si>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</si>
  <si>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</si>
  <si>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</si>
  <si>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</si>
  <si>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</si>
  <si>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</si>
  <si>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</si>
  <si>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</si>
  <si>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</si>
  <si>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</si>
  <si>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</si>
  <si>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</si>
  <si>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</si>
  <si>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</si>
  <si>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</si>
  <si>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</si>
  <si>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</si>
  <si>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</si>
  <si>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</si>
  <si>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</si>
  <si>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</si>
  <si>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</si>
  <si>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</si>
  <si>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</si>
  <si>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</si>
  <si>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</si>
  <si>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</si>
  <si>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</si>
  <si>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</si>
  <si>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</si>
  <si>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</si>
  <si>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</si>
  <si>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</si>
  <si>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</si>
  <si>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</si>
  <si>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</si>
  <si>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</si>
  <si>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</si>
  <si>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</si>
  <si>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</si>
  <si>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</si>
  <si>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</si>
  <si>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</si>
  <si>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</si>
  <si>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</si>
  <si>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</si>
  <si>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</si>
  <si>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</si>
  <si>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</si>
  <si>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</si>
  <si>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</si>
  <si>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</si>
  <si>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</si>
  <si>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</si>
  <si>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</si>
  <si>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</si>
  <si>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</si>
  <si>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</si>
  <si>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</si>
  <si>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</si>
  <si>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</si>
  <si>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</si>
  <si>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</si>
  <si>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</si>
  <si>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</si>
  <si>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</si>
  <si>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</si>
  <si>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</si>
  <si>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</si>
  <si>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</si>
  <si>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</si>
  <si>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</si>
  <si>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</si>
  <si>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</si>
  <si>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</si>
  <si>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</si>
  <si>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</si>
  <si>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</si>
  <si>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</si>
  <si>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</si>
  <si>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</si>
  <si>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</si>
  <si>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</si>
  <si>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</si>
  <si>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</si>
  <si>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</si>
  <si>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</si>
  <si>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</si>
  <si>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</si>
  <si>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</si>
  <si>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</si>
  <si>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</si>
  <si>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</si>
  <si>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</si>
  <si>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</si>
  <si>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</si>
  <si>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</si>
  <si>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</si>
  <si>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</si>
  <si>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</si>
  <si>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</si>
  <si>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</si>
  <si>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</si>
  <si>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</si>
  <si>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</si>
  <si>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</si>
  <si>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</si>
  <si>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</si>
  <si>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</si>
  <si>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</si>
  <si>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</si>
  <si>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</si>
  <si>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</si>
  <si>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</si>
  <si>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</si>
  <si>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</si>
  <si>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</si>
  <si>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</si>
  <si>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</si>
  <si>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</si>
  <si>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</si>
  <si>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</si>
  <si>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</si>
  <si>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</si>
  <si>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</si>
  <si>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</si>
  <si>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</si>
  <si>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</si>
  <si>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</si>
  <si>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</si>
  <si>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</si>
  <si>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</si>
  <si>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</si>
  <si>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</si>
  <si>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</si>
  <si>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</si>
  <si>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</si>
  <si>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</si>
  <si>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</si>
  <si>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</si>
  <si>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</si>
  <si>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</si>
  <si>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</si>
  <si>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</si>
  <si>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</si>
  <si>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</si>
  <si>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</si>
  <si>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</si>
  <si>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</si>
  <si>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</si>
  <si>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</si>
  <si>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</si>
  <si>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</si>
  <si>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</si>
  <si>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</si>
  <si>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</si>
  <si>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</si>
  <si>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</si>
  <si>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</si>
  <si>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</si>
  <si>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</si>
  <si>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</si>
  <si>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</si>
  <si>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</si>
  <si>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</si>
  <si>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</si>
  <si>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</si>
  <si>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</si>
  <si>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</si>
  <si>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</si>
  <si>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</si>
  <si>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</si>
  <si>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</si>
  <si>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</si>
  <si>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</si>
  <si>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</si>
  <si>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</si>
  <si>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</si>
  <si>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</si>
  <si>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</si>
  <si>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</si>
  <si>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</si>
  <si>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</si>
  <si>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</si>
  <si>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</si>
  <si>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</si>
  <si>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</si>
  <si>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</si>
  <si>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</si>
  <si>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</si>
  <si>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</si>
  <si>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</si>
  <si>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</si>
  <si>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</si>
  <si>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</si>
  <si>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</si>
  <si>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</si>
  <si>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</si>
  <si>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</si>
  <si>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</si>
  <si>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</si>
  <si>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</si>
  <si>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</si>
  <si>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</si>
  <si>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</si>
  <si>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</si>
  <si>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</si>
  <si>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</si>
  <si>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</si>
  <si>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</si>
  <si>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</si>
  <si>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</si>
  <si>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</si>
  <si>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</si>
  <si>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</si>
  <si>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</si>
  <si>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</si>
  <si>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</si>
  <si>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</si>
  <si>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</si>
  <si>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</si>
  <si>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</si>
  <si>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</si>
  <si>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</si>
  <si>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</si>
  <si>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</si>
  <si>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</si>
  <si>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</si>
  <si>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</si>
  <si>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</si>
  <si>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</si>
  <si>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</si>
  <si>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</si>
  <si>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</si>
  <si>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</si>
  <si>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</si>
  <si>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</si>
  <si>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</si>
  <si>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</si>
  <si>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</si>
  <si>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</si>
  <si>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</si>
  <si>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</si>
  <si>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</si>
  <si>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</si>
  <si>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</si>
  <si>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</si>
  <si>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</si>
  <si>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</si>
  <si>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</si>
  <si>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</si>
  <si>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</si>
  <si>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</si>
  <si>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</si>
  <si>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</si>
  <si>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</si>
  <si>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</si>
  <si>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</si>
  <si>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</si>
  <si>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</si>
  <si>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</si>
  <si>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</si>
  <si>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</si>
  <si>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</si>
  <si>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</si>
  <si>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</si>
  <si>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</si>
  <si>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</si>
  <si>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</si>
  <si>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</si>
  <si>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</si>
  <si>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</si>
  <si>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</si>
  <si>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</si>
  <si>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</si>
  <si>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</si>
  <si>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</si>
  <si>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</si>
  <si>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</si>
  <si>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</si>
  <si>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</si>
  <si>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</si>
  <si>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</si>
  <si>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</si>
  <si>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</si>
  <si>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</si>
  <si>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</si>
  <si>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</si>
  <si>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</si>
  <si>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</si>
  <si>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</si>
  <si>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</si>
  <si>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</si>
  <si>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</si>
  <si>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</si>
  <si>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</si>
  <si>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</si>
  <si>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</si>
  <si>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</si>
  <si>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</si>
  <si>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</si>
  <si>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</si>
  <si>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</si>
  <si>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</si>
  <si>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</si>
  <si>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</si>
  <si>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</si>
  <si>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</si>
  <si>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</si>
  <si>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</si>
  <si>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</si>
  <si>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</si>
  <si>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</si>
  <si>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</si>
  <si>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</si>
  <si>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</si>
  <si>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</si>
  <si>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</si>
  <si>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</si>
  <si>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</si>
  <si>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</si>
  <si>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</si>
  <si>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</si>
  <si>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</si>
  <si>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</si>
  <si>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</si>
  <si>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</si>
  <si>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</si>
  <si>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</si>
  <si>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</si>
  <si>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</si>
  <si>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</si>
  <si>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</si>
  <si>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</si>
  <si>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</si>
  <si>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</si>
  <si>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</si>
  <si>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</si>
  <si>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</si>
  <si>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</si>
  <si>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</si>
  <si>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</si>
  <si>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</si>
  <si>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</si>
  <si>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</si>
  <si>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</si>
  <si>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</si>
  <si>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</si>
  <si>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</si>
  <si>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</si>
  <si>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</si>
  <si>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</si>
  <si>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</si>
  <si>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</si>
  <si>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</si>
  <si>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</si>
  <si>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</si>
  <si>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</si>
  <si>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</si>
  <si>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</si>
  <si>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</si>
  <si>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</si>
  <si>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</si>
  <si>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</si>
  <si>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</si>
  <si>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</si>
  <si>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</si>
  <si>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</si>
  <si>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</si>
  <si>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</si>
  <si>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</si>
  <si>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</si>
  <si>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</si>
  <si>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</si>
  <si>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</si>
  <si>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</si>
  <si>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</si>
  <si>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</si>
  <si>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</si>
  <si>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</si>
  <si>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</si>
  <si>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</si>
  <si>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</si>
  <si>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</si>
  <si>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</si>
  <si>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</si>
  <si>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</si>
  <si>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</si>
  <si>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</si>
  <si>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</si>
  <si>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</si>
  <si>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</si>
  <si>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</si>
  <si>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</si>
  <si>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</si>
  <si>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</si>
  <si>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</si>
  <si>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</si>
  <si>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</si>
  <si>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</si>
  <si>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</si>
  <si>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</si>
  <si>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</si>
  <si>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</si>
  <si>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</si>
  <si>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</si>
  <si>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</si>
  <si>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</si>
  <si>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</si>
  <si>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</si>
  <si>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</si>
  <si>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</si>
  <si>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</si>
  <si>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</si>
  <si>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</si>
  <si>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</si>
  <si>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</si>
  <si>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</si>
  <si>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</si>
  <si>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</si>
  <si>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</si>
  <si>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</si>
  <si>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</si>
  <si>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</si>
  <si>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</si>
  <si>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</si>
  <si>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</si>
  <si>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</si>
  <si>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</si>
  <si>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</si>
  <si>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</si>
  <si>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</si>
  <si>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</si>
  <si>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</si>
  <si>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</si>
  <si>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</si>
  <si>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</si>
  <si>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</si>
  <si>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</si>
  <si>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</si>
  <si>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</si>
  <si>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</si>
  <si>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</si>
  <si>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</si>
  <si>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</si>
  <si>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</si>
  <si>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</si>
  <si>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</si>
  <si>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</si>
  <si>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</si>
  <si>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</si>
  <si>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</si>
  <si>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</si>
  <si>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</si>
  <si>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</si>
  <si>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</si>
  <si>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</si>
  <si>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</si>
  <si>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</si>
  <si>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</si>
  <si>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</si>
  <si>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</si>
  <si>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</si>
  <si>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</si>
  <si>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</si>
  <si>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</si>
  <si>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</si>
  <si>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</si>
  <si>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</si>
  <si>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</si>
  <si>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</si>
  <si>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</si>
  <si>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</si>
  <si>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</si>
  <si>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</si>
  <si>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</si>
  <si>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</si>
  <si>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</si>
  <si>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</si>
  <si>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</si>
  <si>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</si>
  <si>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</si>
  <si>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</si>
  <si>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</si>
  <si>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</si>
  <si>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</si>
  <si>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</si>
  <si>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</si>
  <si>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</si>
  <si>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</si>
  <si>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</si>
  <si>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</si>
  <si>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</si>
  <si>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</si>
  <si>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</si>
  <si>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</si>
  <si>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</si>
  <si>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</si>
  <si>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</si>
  <si>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</si>
  <si>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</si>
  <si>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</si>
  <si>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</si>
  <si>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</si>
  <si>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</si>
  <si>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</si>
  <si>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</si>
  <si>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</si>
  <si>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</si>
  <si>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</si>
  <si>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</si>
  <si>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</si>
  <si>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</si>
  <si>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</si>
  <si>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</si>
  <si>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</si>
  <si>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</si>
  <si>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</si>
  <si>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</si>
  <si>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</si>
  <si>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</si>
  <si>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</si>
  <si>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</si>
  <si>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</si>
  <si>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</si>
  <si>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</si>
  <si>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</si>
  <si>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</si>
  <si>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</si>
  <si>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</si>
  <si>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</si>
  <si>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</si>
  <si>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</si>
  <si>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</si>
  <si>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</si>
  <si>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</si>
  <si>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</si>
  <si>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</si>
  <si>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</si>
  <si>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</si>
  <si>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</si>
  <si>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</si>
  <si>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</si>
  <si>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</si>
  <si>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</si>
  <si>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</si>
  <si>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</si>
  <si>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</si>
  <si>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</si>
  <si>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</si>
  <si>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</si>
  <si>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</si>
  <si>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</si>
  <si>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</si>
  <si>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</si>
  <si>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</si>
  <si>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</si>
  <si>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</si>
  <si>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</si>
  <si>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</si>
  <si>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</si>
  <si>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</si>
  <si>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</si>
  <si>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</si>
  <si>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</si>
  <si>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</si>
  <si>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</si>
  <si>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</si>
  <si>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</si>
  <si>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</si>
  <si>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</si>
  <si>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</si>
  <si>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</si>
  <si>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</si>
  <si>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</si>
  <si>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</si>
  <si>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</si>
  <si>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</si>
  <si>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</si>
  <si>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</si>
  <si>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</si>
  <si>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</si>
  <si>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</si>
  <si>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</si>
  <si>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</si>
  <si>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</si>
  <si>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</si>
  <si>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</si>
  <si>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</si>
  <si>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</si>
  <si>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</si>
  <si>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</si>
  <si>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</si>
  <si>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</si>
  <si>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</si>
  <si>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</si>
  <si>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</si>
  <si>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</si>
  <si>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</si>
  <si>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</si>
  <si>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</si>
  <si>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</si>
  <si>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</si>
  <si>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</si>
  <si>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</si>
  <si>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</si>
  <si>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</si>
  <si>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</si>
  <si>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</si>
  <si>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</si>
  <si>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</si>
  <si>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</si>
  <si>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</si>
  <si>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</si>
  <si>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</si>
  <si>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</si>
  <si>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</si>
  <si>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</si>
  <si>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</si>
  <si>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</si>
  <si>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</si>
  <si>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</si>
  <si>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</si>
  <si>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</si>
  <si>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</si>
  <si>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</si>
  <si>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</si>
  <si>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</si>
  <si>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</si>
  <si>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</si>
  <si>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</si>
  <si>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</si>
  <si>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</si>
  <si>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</si>
  <si>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</si>
  <si>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</si>
  <si>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</si>
  <si>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</si>
  <si>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</si>
  <si>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</si>
  <si>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</si>
  <si>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</si>
  <si>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</si>
  <si>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</si>
  <si>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</si>
  <si>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</si>
  <si>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</si>
  <si>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</si>
  <si>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</si>
  <si>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</si>
  <si>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</si>
  <si>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</si>
  <si>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</si>
  <si>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</si>
  <si>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</si>
  <si>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</si>
  <si>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</si>
  <si>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</si>
  <si>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</si>
  <si>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</si>
  <si>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</si>
  <si>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</si>
  <si>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</si>
  <si>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</si>
  <si>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</si>
  <si>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</si>
  <si>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</si>
  <si>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</si>
  <si>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</si>
  <si>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</si>
  <si>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</si>
  <si>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</si>
  <si>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</si>
  <si>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</si>
  <si>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</si>
  <si>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</si>
  <si>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</si>
  <si>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</si>
  <si>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</si>
  <si>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</si>
  <si>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</si>
  <si>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</si>
  <si>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</si>
  <si>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</si>
  <si>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</si>
  <si>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</si>
  <si>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</si>
  <si>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</si>
  <si>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</si>
  <si>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</si>
  <si>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</si>
  <si>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</si>
  <si>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</si>
  <si>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</si>
  <si>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</si>
  <si>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</si>
  <si>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</si>
  <si>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</si>
  <si>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</si>
  <si>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</si>
  <si>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</si>
  <si>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</si>
  <si>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</si>
  <si>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</si>
  <si>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</si>
  <si>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</si>
  <si>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</si>
  <si>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</si>
  <si>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</si>
  <si>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</si>
  <si>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</si>
  <si>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</si>
  <si>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</si>
  <si>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</si>
  <si>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</si>
  <si>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</si>
  <si>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</si>
  <si>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</si>
  <si>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</si>
  <si>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</si>
  <si>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</si>
  <si>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</si>
  <si>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</si>
  <si>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</si>
  <si>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</si>
  <si>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</si>
  <si>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</si>
  <si>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</si>
  <si>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</si>
  <si>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</si>
  <si>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</si>
  <si>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</si>
  <si>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</si>
  <si>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</si>
  <si>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</si>
  <si>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</si>
  <si>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</si>
  <si>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</si>
  <si>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</si>
  <si>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</si>
  <si>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</si>
  <si>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</si>
  <si>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</si>
  <si>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</si>
  <si>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</si>
  <si>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</si>
  <si>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</si>
  <si>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</si>
  <si>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</si>
  <si>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</si>
  <si>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</si>
  <si>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</si>
  <si>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</si>
  <si>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</si>
  <si>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</si>
  <si>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</si>
  <si>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</si>
  <si>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</si>
  <si>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</si>
  <si>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</si>
  <si>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</si>
  <si>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</si>
  <si>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</si>
  <si>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</si>
  <si>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</si>
  <si>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</si>
  <si>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</si>
  <si>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</si>
  <si>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</si>
  <si>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</si>
  <si>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</si>
  <si>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</si>
  <si>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</si>
  <si>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</si>
  <si>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</si>
  <si>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</si>
  <si>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</si>
  <si>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</si>
  <si>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</si>
  <si>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</si>
  <si>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</si>
  <si>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</si>
  <si>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</si>
  <si>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</si>
  <si>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</si>
  <si>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</si>
  <si>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</si>
  <si>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</si>
  <si>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</si>
  <si>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</si>
  <si>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</si>
  <si>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</si>
  <si>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</si>
  <si>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</si>
  <si>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</si>
  <si>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</si>
  <si>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</si>
  <si>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</si>
  <si>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</si>
  <si>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</si>
  <si>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</si>
  <si>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</si>
  <si>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</si>
  <si>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</si>
  <si>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</si>
  <si>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</si>
  <si>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</si>
  <si>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</si>
  <si>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</si>
  <si>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</si>
  <si>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</si>
  <si>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</si>
  <si>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</si>
  <si>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</si>
  <si>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</si>
  <si>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</si>
  <si>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</si>
  <si>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</si>
  <si>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</si>
  <si>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</si>
  <si>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</si>
  <si>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</si>
  <si>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</si>
  <si>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</si>
  <si>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</si>
  <si>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</si>
  <si>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</si>
  <si>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</si>
  <si>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</si>
  <si>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</si>
  <si>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</si>
  <si>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</si>
  <si>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</si>
  <si>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</si>
  <si>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</si>
  <si>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</si>
  <si>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</si>
  <si>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</si>
  <si>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</si>
  <si>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</si>
  <si>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</si>
  <si>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</si>
  <si>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</si>
  <si>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</si>
  <si>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</si>
  <si>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</si>
  <si>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</si>
  <si>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</si>
  <si>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</si>
  <si>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</si>
  <si>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</si>
  <si>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</si>
  <si>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</si>
  <si>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</si>
  <si>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</si>
  <si>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</si>
  <si>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</si>
  <si>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</si>
  <si>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</si>
  <si>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</si>
  <si>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</si>
  <si>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</si>
  <si>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</si>
  <si>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</si>
  <si>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</si>
  <si>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</si>
  <si>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</si>
  <si>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</si>
  <si>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</si>
  <si>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</si>
  <si>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</si>
  <si>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</si>
  <si>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</si>
  <si>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</si>
  <si>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</si>
  <si>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</si>
  <si>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</si>
  <si>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</si>
  <si>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</si>
  <si>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</si>
  <si>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</si>
  <si>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</si>
  <si>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</si>
  <si>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</si>
  <si>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</si>
  <si>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</si>
  <si>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</si>
  <si>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</si>
  <si>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</si>
  <si>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</si>
  <si>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</si>
  <si>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</si>
  <si>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</si>
  <si>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</si>
  <si>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</si>
  <si>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</si>
  <si>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</si>
  <si>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</si>
  <si>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</si>
  <si>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</si>
  <si>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</si>
  <si>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</si>
  <si>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</si>
  <si>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</si>
  <si>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</si>
  <si>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</si>
  <si>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</si>
  <si>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</si>
  <si>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</si>
  <si>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</si>
  <si>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</si>
  <si>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</si>
  <si>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</si>
  <si>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</si>
  <si>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</si>
  <si>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</si>
  <si>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</si>
  <si>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</si>
  <si>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</si>
  <si>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</si>
  <si>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</si>
  <si>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</si>
  <si>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</si>
  <si>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</si>
  <si>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</si>
  <si>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</si>
  <si>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</si>
  <si>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</si>
  <si>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</si>
  <si>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</si>
  <si>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</si>
  <si>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</si>
  <si>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</si>
  <si>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</si>
  <si>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</si>
  <si>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</si>
  <si>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</si>
  <si>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</si>
  <si>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</si>
  <si>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</si>
  <si>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</si>
  <si>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</si>
  <si>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</si>
  <si>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</si>
  <si>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</si>
  <si>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</si>
  <si>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</si>
  <si>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</si>
  <si>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</si>
  <si>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</si>
  <si>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</si>
  <si>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</si>
  <si>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</si>
  <si>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</si>
  <si>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</si>
  <si>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</si>
  <si>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</si>
  <si>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</si>
  <si>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</si>
  <si>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</si>
  <si>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</si>
  <si>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</si>
  <si>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</si>
  <si>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</si>
  <si>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</si>
  <si>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</si>
  <si>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</si>
  <si>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</si>
  <si>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</si>
  <si>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</si>
  <si>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</si>
  <si>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</si>
  <si>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</si>
  <si>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</si>
  <si>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</si>
  <si>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</si>
  <si>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</si>
  <si>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</si>
  <si>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</si>
  <si>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</si>
  <si>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</si>
  <si>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</si>
  <si>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</si>
  <si>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</si>
  <si>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</si>
  <si>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</si>
  <si>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</si>
  <si>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</si>
  <si>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</si>
  <si>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</si>
  <si>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</si>
  <si>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</si>
  <si>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</si>
  <si>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</si>
  <si>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</si>
  <si>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</si>
  <si>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</si>
  <si>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</si>
  <si>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</si>
  <si>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</si>
  <si>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</si>
  <si>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</si>
  <si>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</si>
  <si>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</si>
  <si>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</si>
  <si>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</si>
  <si>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</si>
  <si>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</si>
  <si>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</si>
  <si>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</si>
  <si>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</si>
  <si>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</si>
  <si>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</si>
  <si>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</si>
  <si>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</si>
  <si>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</si>
  <si>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</si>
  <si>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</si>
  <si>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</si>
  <si>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</si>
  <si>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</si>
  <si>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</si>
  <si>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</si>
  <si>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</si>
  <si>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</si>
  <si>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</si>
  <si>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</si>
  <si>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</si>
  <si>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</si>
  <si>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</si>
  <si>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</si>
  <si>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</si>
  <si>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</si>
  <si>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</si>
  <si>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</si>
  <si>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</si>
  <si>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</si>
  <si>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</si>
  <si>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</si>
  <si>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</si>
  <si>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</si>
  <si>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</si>
  <si>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</si>
  <si>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</si>
  <si>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</si>
  <si>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</si>
  <si>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</si>
  <si>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</si>
  <si>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</si>
  <si>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</si>
  <si>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</si>
  <si>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</si>
  <si>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</si>
  <si>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</si>
  <si>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</si>
  <si>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</si>
  <si>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</si>
  <si>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</si>
  <si>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</si>
  <si>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</si>
  <si>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</si>
  <si>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</si>
  <si>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</si>
  <si>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</si>
  <si>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</si>
  <si>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</si>
  <si>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</si>
  <si>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</si>
  <si>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</si>
  <si>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</si>
  <si>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</si>
  <si>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</si>
  <si>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</si>
  <si>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</si>
  <si>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</si>
  <si>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</si>
  <si>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</si>
  <si>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</si>
  <si>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</si>
  <si>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</si>
  <si>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</si>
  <si>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</si>
  <si>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</si>
  <si>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</si>
  <si>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</si>
  <si>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</si>
  <si>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</si>
  <si>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</si>
  <si>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</si>
  <si>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</si>
  <si>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</si>
  <si>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</si>
  <si>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</si>
  <si>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</si>
  <si>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</si>
  <si>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</si>
  <si>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</si>
  <si>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</si>
  <si>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</si>
  <si>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</si>
  <si>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</si>
  <si>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</si>
  <si>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</si>
  <si>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</si>
  <si>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</si>
  <si>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</si>
  <si>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</si>
  <si>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</si>
  <si>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</si>
  <si>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</si>
  <si>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</si>
  <si>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</si>
  <si>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</si>
  <si>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</si>
  <si>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</si>
  <si>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</si>
  <si>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</si>
  <si>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</si>
  <si>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</si>
  <si>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</si>
  <si>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</si>
  <si>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</si>
  <si>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</si>
  <si>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</si>
  <si>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</si>
  <si>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</si>
  <si>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</si>
  <si>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</si>
  <si>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</si>
  <si>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</si>
  <si>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</si>
  <si>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</si>
  <si>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</si>
  <si>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</si>
  <si>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</si>
  <si>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</si>
  <si>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</si>
  <si>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</si>
  <si>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</si>
  <si>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</si>
  <si>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</si>
  <si>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</si>
  <si>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</si>
  <si>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</si>
  <si>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</si>
  <si>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</si>
  <si>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</si>
  <si>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</si>
  <si>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</si>
  <si>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</si>
  <si>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</si>
  <si>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</si>
  <si>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</si>
  <si>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</si>
  <si>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</si>
  <si>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</si>
  <si>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</si>
  <si>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</si>
  <si>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</si>
  <si>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</si>
  <si>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</si>
  <si>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</si>
  <si>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</si>
  <si>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</si>
  <si>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</si>
  <si>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</si>
  <si>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</si>
  <si>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</si>
  <si>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</si>
  <si>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</si>
  <si>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</si>
  <si>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</si>
  <si>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</si>
  <si>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</si>
  <si>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</si>
  <si>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</si>
  <si>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</si>
  <si>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</si>
  <si>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</si>
  <si>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</si>
  <si>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</si>
  <si>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</si>
  <si>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</si>
  <si>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</si>
  <si>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</si>
  <si>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</si>
  <si>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</si>
  <si>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</si>
  <si>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</si>
  <si>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</si>
  <si>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</si>
  <si>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</si>
  <si>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</si>
  <si>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</si>
  <si>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</si>
  <si>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</si>
  <si>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</si>
  <si>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</si>
  <si>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</si>
  <si>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</si>
  <si>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</si>
  <si>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</si>
  <si>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</si>
  <si>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</si>
  <si>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</si>
  <si>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</si>
  <si>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</si>
  <si>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</si>
  <si>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</si>
  <si>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</si>
  <si>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</si>
  <si>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</si>
  <si>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</si>
  <si>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</si>
  <si>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</si>
  <si>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</si>
  <si>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</si>
  <si>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</si>
  <si>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</si>
  <si>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</si>
  <si>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</si>
  <si>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</si>
  <si>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</si>
  <si>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</si>
  <si>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</si>
  <si>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</si>
  <si>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</si>
  <si>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</si>
  <si>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</si>
  <si>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</si>
  <si>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</si>
  <si>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</si>
  <si>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</si>
  <si>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</si>
  <si>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</si>
  <si>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</si>
  <si>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</si>
  <si>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</si>
  <si>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</si>
  <si>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</si>
  <si>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</si>
  <si>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</si>
  <si>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</si>
  <si>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</si>
  <si>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</si>
  <si>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</si>
  <si>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</si>
  <si>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</si>
  <si>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</si>
  <si>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</si>
  <si>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</si>
  <si>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</si>
  <si>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</si>
  <si>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</si>
  <si>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</si>
  <si>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</si>
  <si>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</si>
  <si>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</si>
  <si>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</si>
  <si>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</si>
  <si>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</si>
  <si>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</si>
  <si>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</si>
  <si>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</si>
  <si>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</si>
  <si>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</si>
  <si>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</si>
  <si>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</si>
  <si>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</si>
  <si>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</si>
  <si>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</si>
  <si>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</si>
  <si>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</si>
  <si>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</si>
  <si>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</si>
  <si>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</si>
  <si>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</si>
  <si>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</si>
  <si>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</si>
  <si>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</si>
  <si>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</si>
  <si>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</si>
  <si>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</si>
  <si>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</si>
  <si>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</si>
  <si>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</si>
  <si>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</si>
  <si>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</si>
  <si>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</si>
  <si>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</si>
  <si>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</si>
  <si>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</si>
  <si>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</si>
  <si>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</si>
  <si>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</si>
  <si>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</si>
  <si>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</si>
  <si>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</si>
  <si>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</si>
  <si>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</si>
  <si>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</si>
  <si>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</si>
  <si>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</si>
  <si>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</si>
  <si>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</si>
  <si>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</si>
  <si>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</si>
  <si>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</si>
  <si>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</si>
  <si>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</si>
  <si>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</si>
  <si>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</si>
  <si>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</si>
  <si>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</si>
  <si>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</si>
  <si>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</si>
  <si>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</si>
  <si>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</si>
  <si>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</si>
  <si>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</si>
  <si>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</si>
  <si>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</si>
  <si>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</si>
  <si>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</si>
  <si>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</si>
  <si>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</si>
  <si>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</si>
  <si>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</si>
  <si>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</si>
  <si>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</si>
  <si>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</si>
  <si>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</si>
  <si>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</si>
  <si>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</si>
  <si>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</si>
  <si>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</si>
  <si>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</si>
  <si>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</si>
  <si>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</si>
  <si>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</si>
  <si>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</si>
  <si>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</si>
  <si>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</si>
  <si>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</si>
  <si>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</si>
  <si>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</si>
  <si>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</si>
  <si>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</si>
  <si>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</si>
  <si>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</si>
  <si>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</si>
  <si>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</si>
  <si>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</si>
  <si>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</si>
  <si>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</si>
  <si>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</si>
  <si>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</si>
  <si>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</si>
  <si>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</si>
  <si>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</si>
  <si>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</si>
  <si>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</si>
  <si>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</si>
  <si>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</si>
  <si>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</si>
  <si>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</si>
  <si>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</si>
  <si>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</si>
  <si>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</si>
  <si>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</si>
  <si>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</si>
  <si>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</si>
  <si>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</si>
  <si>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</si>
  <si>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</si>
  <si>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</si>
  <si>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</si>
  <si>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</si>
  <si>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</si>
  <si>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</si>
  <si>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</si>
  <si>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</si>
  <si>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</si>
  <si>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</si>
  <si>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</si>
  <si>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</si>
  <si>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</si>
  <si>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</si>
  <si>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</si>
  <si>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</si>
  <si>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</si>
  <si>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</si>
  <si>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</si>
  <si>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</si>
  <si>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</si>
  <si>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</si>
  <si>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</si>
  <si>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</si>
  <si>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</si>
  <si>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</si>
  <si>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</si>
  <si>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</si>
  <si>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</si>
  <si>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</si>
  <si>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</si>
  <si>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</si>
  <si>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</si>
  <si>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</si>
  <si>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</si>
  <si>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</si>
  <si>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</si>
  <si>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</si>
  <si>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</si>
  <si>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</si>
  <si>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</si>
  <si>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</si>
  <si>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</si>
  <si>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</si>
  <si>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</si>
  <si>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</si>
  <si>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</si>
  <si>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</si>
  <si>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</si>
  <si>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</si>
  <si>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</si>
  <si>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</si>
  <si>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</si>
  <si>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</si>
  <si>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</si>
  <si>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</si>
  <si>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</si>
  <si>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</si>
  <si>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</si>
  <si>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</si>
  <si>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</si>
  <si>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</si>
  <si>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</si>
  <si>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</si>
  <si>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</si>
  <si>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</si>
  <si>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</si>
  <si>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</si>
  <si>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</si>
  <si>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</si>
  <si>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</si>
  <si>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</si>
  <si>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</si>
  <si>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</si>
  <si>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</si>
  <si>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</si>
  <si>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</si>
  <si>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</si>
  <si>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</si>
  <si>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</si>
  <si>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</si>
  <si>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</si>
  <si>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</si>
  <si>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</si>
  <si>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</si>
  <si>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</si>
  <si>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</si>
  <si>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</si>
  <si>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</si>
  <si>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</si>
  <si>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</si>
  <si>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</si>
  <si>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</si>
  <si>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</si>
  <si>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</si>
  <si>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</si>
  <si>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</si>
  <si>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</si>
  <si>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</si>
  <si>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</si>
  <si>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</si>
  <si>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</si>
  <si>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</si>
  <si>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</si>
  <si>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</si>
  <si>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</si>
  <si>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</si>
  <si>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</si>
  <si>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</si>
  <si>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</si>
  <si>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</si>
  <si>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</si>
  <si>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</si>
  <si>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</si>
  <si>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</si>
  <si>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</si>
  <si>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</si>
  <si>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</si>
  <si>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</si>
  <si>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</si>
  <si>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</si>
  <si>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</si>
  <si>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</si>
  <si>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</si>
  <si>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</si>
  <si>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</si>
  <si>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</si>
  <si>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</si>
  <si>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</si>
  <si>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</si>
  <si>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</si>
  <si>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</si>
  <si>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</si>
  <si>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</si>
  <si>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</si>
  <si>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</si>
  <si>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</si>
  <si>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</si>
  <si>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</si>
  <si>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</si>
  <si>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</si>
  <si>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</si>
  <si>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</si>
  <si>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</si>
  <si>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</si>
  <si>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</si>
  <si>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</si>
  <si>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</si>
  <si>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</si>
  <si>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</si>
  <si>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</si>
  <si>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</si>
  <si>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</si>
  <si>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</si>
  <si>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</si>
  <si>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</si>
  <si>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</si>
  <si>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</si>
  <si>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</si>
  <si>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</si>
  <si>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</si>
  <si>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</si>
  <si>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</si>
  <si>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</si>
  <si>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</si>
  <si>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</si>
  <si>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</si>
  <si>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</si>
  <si>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</si>
  <si>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</si>
  <si>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</si>
  <si>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</si>
  <si>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</si>
  <si>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</si>
  <si>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</si>
  <si>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</si>
  <si>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</si>
  <si>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</si>
  <si>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</si>
  <si>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</si>
  <si>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</si>
  <si>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</si>
  <si>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</si>
  <si>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</si>
  <si>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</si>
  <si>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</si>
  <si>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</si>
  <si>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</si>
  <si>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</si>
  <si>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</si>
  <si>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</si>
  <si>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</si>
  <si>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</si>
  <si>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</si>
  <si>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</si>
  <si>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</si>
  <si>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</si>
  <si>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</si>
  <si>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</si>
  <si>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</si>
  <si>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</si>
  <si>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</si>
  <si>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</si>
  <si>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</si>
  <si>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</si>
  <si>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</si>
  <si>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</si>
  <si>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</si>
  <si>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</si>
  <si>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</si>
  <si>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</si>
  <si>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</si>
  <si>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</si>
  <si>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</si>
  <si>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</si>
  <si>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</si>
  <si>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</si>
  <si>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</si>
  <si>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</si>
  <si>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</si>
  <si>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</si>
  <si>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</si>
  <si>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</si>
  <si>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</si>
  <si>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</si>
  <si>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</si>
  <si>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</si>
  <si>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</si>
  <si>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</si>
  <si>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</si>
  <si>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</si>
  <si>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</si>
  <si>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</si>
  <si>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</si>
  <si>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</si>
  <si>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</si>
  <si>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</si>
  <si>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</si>
  <si>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</si>
  <si>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</si>
  <si>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</si>
  <si>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</si>
  <si>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</si>
  <si>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</si>
  <si>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</si>
  <si>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</si>
  <si>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</si>
  <si>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</si>
  <si>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</si>
  <si>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</si>
  <si>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</si>
  <si>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</si>
  <si>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</si>
  <si>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</si>
  <si>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</si>
  <si>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</si>
  <si>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</si>
  <si>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</si>
  <si>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</si>
  <si>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</si>
  <si>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</si>
  <si>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</si>
  <si>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</si>
  <si>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</si>
  <si>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</si>
  <si>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</si>
  <si>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</si>
  <si>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</si>
  <si>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</si>
  <si>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</si>
  <si>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</si>
  <si>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</si>
  <si>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</si>
  <si>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</si>
  <si>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</si>
  <si>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</si>
  <si>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</si>
  <si>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</si>
  <si>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</si>
  <si>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</si>
  <si>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</si>
  <si>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</si>
  <si>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</si>
  <si>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</si>
  <si>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</si>
  <si>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</si>
  <si>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</si>
  <si>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</si>
  <si>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</si>
  <si>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</si>
  <si>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</si>
  <si>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</si>
  <si>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</si>
  <si>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</si>
  <si>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</si>
  <si>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</si>
  <si>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</si>
  <si>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</si>
  <si>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</si>
  <si>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</si>
  <si>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</si>
  <si>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</si>
  <si>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</si>
  <si>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</si>
  <si>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</si>
  <si>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</si>
  <si>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</si>
  <si>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</si>
  <si>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</si>
  <si>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</si>
  <si>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</si>
  <si>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</si>
  <si>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</si>
  <si>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</si>
  <si>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</si>
  <si>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</si>
  <si>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</si>
  <si>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</si>
  <si>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</si>
  <si>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</si>
  <si>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</si>
  <si>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</si>
  <si>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</si>
  <si>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</si>
  <si>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</si>
  <si>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</si>
  <si>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</si>
  <si>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</si>
  <si>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</si>
  <si>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</si>
  <si>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</si>
  <si>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</si>
  <si>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</si>
  <si>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</si>
  <si>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</si>
  <si>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</si>
  <si>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</si>
  <si>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</si>
  <si>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</si>
  <si>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</si>
  <si>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</si>
  <si>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</si>
  <si>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</si>
  <si>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</si>
  <si>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</si>
  <si>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</si>
  <si>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</si>
  <si>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</si>
  <si>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</si>
  <si>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</si>
  <si>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</si>
  <si>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</si>
  <si>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</si>
  <si>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</si>
  <si>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</si>
  <si>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</si>
  <si>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</si>
  <si>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</si>
  <si>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</si>
  <si>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</si>
  <si>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</si>
  <si>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</si>
  <si>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</si>
  <si>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</si>
  <si>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</si>
  <si>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</si>
  <si>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</si>
  <si>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</si>
  <si>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</si>
  <si>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</si>
  <si>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</si>
  <si>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</si>
  <si>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</si>
  <si>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</si>
  <si>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</si>
  <si>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</si>
  <si>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</si>
  <si>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</si>
  <si>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</si>
  <si>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</si>
  <si>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</si>
  <si>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</si>
  <si>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</si>
  <si>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</si>
  <si>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</si>
  <si>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</si>
  <si>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</si>
  <si>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</si>
  <si>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</si>
  <si>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</si>
  <si>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</si>
  <si>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</si>
  <si>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</si>
  <si>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</si>
  <si>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</si>
  <si>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</si>
  <si>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</si>
  <si>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</si>
  <si>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</si>
  <si>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</si>
  <si>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</si>
  <si>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</si>
  <si>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</si>
  <si>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</si>
  <si>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</si>
  <si>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</si>
  <si>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</si>
  <si>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</si>
  <si>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</si>
  <si>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</si>
  <si>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</si>
  <si>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</si>
  <si>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</si>
  <si>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</si>
  <si>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</si>
  <si>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</si>
  <si>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</si>
  <si>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</si>
  <si>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</si>
  <si>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</si>
  <si>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</si>
  <si>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</si>
  <si>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</si>
  <si>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</si>
  <si>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</si>
  <si>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</si>
  <si>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</si>
  <si>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</si>
  <si>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</si>
  <si>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</si>
  <si>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</si>
  <si>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</si>
  <si>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</si>
  <si>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</si>
  <si>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</si>
  <si>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</si>
  <si>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</si>
  <si>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</si>
  <si>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</si>
  <si>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</si>
  <si>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</si>
  <si>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</si>
  <si>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</si>
  <si>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</si>
  <si>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</si>
  <si>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</si>
  <si>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</si>
  <si>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</si>
  <si>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</si>
  <si>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</si>
  <si>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</si>
  <si>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</si>
  <si>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</si>
  <si>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</si>
  <si>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</si>
  <si>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</si>
  <si>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</si>
  <si>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</si>
  <si>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</si>
  <si>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</si>
  <si>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</si>
  <si>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</si>
  <si>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</si>
  <si>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</si>
  <si>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</si>
  <si>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</si>
  <si>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</si>
  <si>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</si>
  <si>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</si>
  <si>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</si>
  <si>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</si>
  <si>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</si>
  <si>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</si>
  <si>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</si>
  <si>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</si>
  <si>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</si>
  <si>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</si>
  <si>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</si>
  <si>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</si>
  <si>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</si>
  <si>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</si>
  <si>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</si>
  <si>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</si>
  <si>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</si>
  <si>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</si>
  <si>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</si>
  <si>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</si>
  <si>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</si>
  <si>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</si>
  <si>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</si>
  <si>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</si>
  <si>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</si>
  <si>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</si>
  <si>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</si>
  <si>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</si>
  <si>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</si>
  <si>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</si>
  <si>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</si>
  <si>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</si>
  <si>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</si>
  <si>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</si>
  <si>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</si>
  <si>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</si>
  <si>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</si>
  <si>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</si>
  <si>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</si>
  <si>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</si>
  <si>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</si>
  <si>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</si>
  <si>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</si>
  <si>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</si>
  <si>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</si>
  <si>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</si>
  <si>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</si>
  <si>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</si>
  <si>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</si>
  <si>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</si>
  <si>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</si>
  <si>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</si>
  <si>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</si>
  <si>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</si>
  <si>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</si>
  <si>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</si>
  <si>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</si>
  <si>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</si>
  <si>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</si>
  <si>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</si>
  <si>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</si>
  <si>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</si>
  <si>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</si>
  <si>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</si>
  <si>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</si>
  <si>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</si>
  <si>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</si>
  <si>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</si>
  <si>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</si>
  <si>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</si>
  <si>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</si>
  <si>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</si>
  <si>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</si>
  <si>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</si>
  <si>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</si>
  <si>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</si>
  <si>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</si>
  <si>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</si>
  <si>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</si>
  <si>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</si>
  <si>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</si>
  <si>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</si>
  <si>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</si>
  <si>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</si>
  <si>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</si>
  <si>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</si>
  <si>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</si>
  <si>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</si>
  <si>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</si>
  <si>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</si>
  <si>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</si>
  <si>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</si>
  <si>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</si>
  <si>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</si>
  <si>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</si>
  <si>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</si>
  <si>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</si>
  <si>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</si>
  <si>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</si>
  <si>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</si>
  <si>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</si>
  <si>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</si>
  <si>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</si>
  <si>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</si>
  <si>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</si>
  <si>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</si>
  <si>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</si>
  <si>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</si>
  <si>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</si>
  <si>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</si>
  <si>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</si>
  <si>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</si>
  <si>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</si>
  <si>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</si>
  <si>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</si>
  <si>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</si>
  <si>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</si>
  <si>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</si>
  <si>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</si>
  <si>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</si>
  <si>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</si>
  <si>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</si>
  <si>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</si>
  <si>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</si>
  <si>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</si>
  <si>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</si>
  <si>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</si>
  <si>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</si>
  <si>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</si>
  <si>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</si>
  <si>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</si>
  <si>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</si>
  <si>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</si>
  <si>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</si>
  <si>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</si>
  <si>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</si>
  <si>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</si>
  <si>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</si>
  <si>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</si>
  <si>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</si>
  <si>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</si>
  <si>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</si>
  <si>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</si>
  <si>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</si>
  <si>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</si>
  <si>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</si>
  <si>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</si>
  <si>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</si>
  <si>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</si>
  <si>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</si>
  <si>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</si>
  <si>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</si>
  <si>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</si>
  <si>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</si>
  <si>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</si>
  <si>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</si>
  <si>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</si>
  <si>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</si>
  <si>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</si>
  <si>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</si>
  <si>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</si>
  <si>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</si>
  <si>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</si>
  <si>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</si>
  <si>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</si>
  <si>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</si>
  <si>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</si>
  <si>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</si>
  <si>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</si>
  <si>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</si>
  <si>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</si>
  <si>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</si>
  <si>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</si>
  <si>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</si>
  <si>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</si>
  <si>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</si>
  <si>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</si>
  <si>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</si>
  <si>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</si>
  <si>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</si>
  <si>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</si>
  <si>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</si>
  <si>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</si>
  <si>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</si>
  <si>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</si>
  <si>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</si>
  <si>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</si>
  <si>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</si>
  <si>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</si>
  <si>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</si>
  <si>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</si>
  <si>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</si>
  <si>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</si>
  <si>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</si>
  <si>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</si>
  <si>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</si>
  <si>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</si>
  <si>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</si>
  <si>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</si>
  <si>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</si>
  <si>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</si>
  <si>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</si>
  <si>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</si>
  <si>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</si>
  <si>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</si>
  <si>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</si>
  <si>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</si>
  <si>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</si>
  <si>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</si>
  <si>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</si>
  <si>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</si>
  <si>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</si>
  <si>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</si>
  <si>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</si>
  <si>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</si>
  <si>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</si>
  <si>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</si>
  <si>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</si>
  <si>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</si>
  <si>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</si>
  <si>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</si>
  <si>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</si>
  <si>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</si>
  <si>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</si>
  <si>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</si>
  <si>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</si>
  <si>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</si>
  <si>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</si>
  <si>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</si>
  <si>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</si>
  <si>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</si>
  <si>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</si>
  <si>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</si>
  <si>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</si>
  <si>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</si>
  <si>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</si>
  <si>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</si>
  <si>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</si>
  <si>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</si>
  <si>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</si>
  <si>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</si>
  <si>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</si>
  <si>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</si>
  <si>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</si>
  <si>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</si>
  <si>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</si>
  <si>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</si>
  <si>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</si>
  <si>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</si>
  <si>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</si>
  <si>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</si>
  <si>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</si>
  <si>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</si>
  <si>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</si>
  <si>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</si>
  <si>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</si>
  <si>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</si>
  <si>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</si>
  <si>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</si>
  <si>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</si>
  <si>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</si>
  <si>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</si>
  <si>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</si>
  <si>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</si>
  <si>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</si>
  <si>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</si>
  <si>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</si>
  <si>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</si>
  <si>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</si>
  <si>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</si>
  <si>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</si>
  <si>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</si>
  <si>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</si>
  <si>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</si>
  <si>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</si>
  <si>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</si>
  <si>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</si>
  <si>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</si>
  <si>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</si>
  <si>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</si>
  <si>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</si>
  <si>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</si>
  <si>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</si>
  <si>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</si>
  <si>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</si>
  <si>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</si>
  <si>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</si>
  <si>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</si>
  <si>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</si>
  <si>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</si>
  <si>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</si>
  <si>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</si>
  <si>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</si>
  <si>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</si>
  <si>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</si>
  <si>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</si>
  <si>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</si>
  <si>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</si>
  <si>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</si>
  <si>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</si>
  <si>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</si>
  <si>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</si>
  <si>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</si>
  <si>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</si>
  <si>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</si>
  <si>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</si>
  <si>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</si>
  <si>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</si>
  <si>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</si>
  <si>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</si>
  <si>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</si>
  <si>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</si>
  <si>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</si>
  <si>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</si>
  <si>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</si>
  <si>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</si>
  <si>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</si>
  <si>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</si>
  <si>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</si>
  <si>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</si>
  <si>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</si>
  <si>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</si>
  <si>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</si>
  <si>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</si>
  <si>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</si>
  <si>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</si>
  <si>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</si>
  <si>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</si>
  <si>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</si>
  <si>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</si>
  <si>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</si>
  <si>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</si>
  <si>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</si>
  <si>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</si>
  <si>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</si>
  <si>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</si>
  <si>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</si>
  <si>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</si>
  <si>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</si>
  <si>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</si>
  <si>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</si>
  <si>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</si>
  <si>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</si>
  <si>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</si>
  <si>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</si>
  <si>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</si>
  <si>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</si>
  <si>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</si>
  <si>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</si>
  <si>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</si>
  <si>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</si>
  <si>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</si>
  <si>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</si>
  <si>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</si>
  <si>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</si>
  <si>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</si>
  <si>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</si>
  <si>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</si>
  <si>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</si>
  <si>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</si>
  <si>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</si>
  <si>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</si>
  <si>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</si>
  <si>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</si>
  <si>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</si>
  <si>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</si>
  <si>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</si>
  <si>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</si>
  <si>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</si>
  <si>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</si>
  <si>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</si>
  <si>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</si>
  <si>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</si>
  <si>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</si>
  <si>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</si>
  <si>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</si>
  <si>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</si>
  <si>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</si>
  <si>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</si>
  <si>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</si>
  <si>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</si>
  <si>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</si>
  <si>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</si>
  <si>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</si>
  <si>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</si>
  <si>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</si>
  <si>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</si>
  <si>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</si>
  <si>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</si>
  <si>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</si>
  <si>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</si>
  <si>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</si>
  <si>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</si>
  <si>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</si>
  <si>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</si>
  <si>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</si>
  <si>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</si>
  <si>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</si>
  <si>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</si>
  <si>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</si>
  <si>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</si>
  <si>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</si>
  <si>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</si>
  <si>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</si>
  <si>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</si>
  <si>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</si>
  <si>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</si>
  <si>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</si>
  <si>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</si>
  <si>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</si>
  <si>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</si>
  <si>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</si>
  <si>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</si>
  <si>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</si>
  <si>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</si>
  <si>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</si>
  <si>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</si>
  <si>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</si>
  <si>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</si>
  <si>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</si>
  <si>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</si>
  <si>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</si>
  <si>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</si>
  <si>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</si>
  <si>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</si>
  <si>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</si>
  <si>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</si>
  <si>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</si>
  <si>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</si>
  <si>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</si>
  <si>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</si>
  <si>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</si>
  <si>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</si>
  <si>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</si>
  <si>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</si>
  <si>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</si>
  <si>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</si>
  <si>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</si>
  <si>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</si>
  <si>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</si>
  <si>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</si>
  <si>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</si>
  <si>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</si>
  <si>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</si>
  <si>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</si>
  <si>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</si>
  <si>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</si>
  <si>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</si>
  <si>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</si>
  <si>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</si>
  <si>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</si>
  <si>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</si>
  <si>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</si>
  <si>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</si>
  <si>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</si>
  <si>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</si>
  <si>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</si>
  <si>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</si>
  <si>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</si>
  <si>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</si>
  <si>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</si>
  <si>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</si>
  <si>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</si>
  <si>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</si>
  <si>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</si>
  <si>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</si>
  <si>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</si>
  <si>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</si>
  <si>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</si>
  <si>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</si>
  <si>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</si>
  <si>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</si>
  <si>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</si>
  <si>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</si>
  <si>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</si>
  <si>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</si>
  <si>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</si>
  <si>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</si>
  <si>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</si>
  <si>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</si>
  <si>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</si>
  <si>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</si>
  <si>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</si>
  <si>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</si>
  <si>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</si>
  <si>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</si>
  <si>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</si>
  <si>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</si>
  <si>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</si>
  <si>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</si>
  <si>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</si>
  <si>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</si>
  <si>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</si>
  <si>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</si>
  <si>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</si>
  <si>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</si>
  <si>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</si>
  <si>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</si>
  <si>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</si>
  <si>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</si>
  <si>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</si>
  <si>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</si>
  <si>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</si>
  <si>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</si>
  <si>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</si>
  <si>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</si>
  <si>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</si>
  <si>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</si>
  <si>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</si>
  <si>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</si>
  <si>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</si>
  <si>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</si>
  <si>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</si>
  <si>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</si>
  <si>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</si>
  <si>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</si>
  <si>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</si>
  <si>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</si>
  <si>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</si>
  <si>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</si>
  <si>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</si>
  <si>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</si>
  <si>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</si>
  <si>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</si>
  <si>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</si>
  <si>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</si>
  <si>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</si>
  <si>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</si>
  <si>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</si>
  <si>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</si>
  <si>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</si>
  <si>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</si>
  <si>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</si>
  <si>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</si>
  <si>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</si>
  <si>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</si>
  <si>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</si>
  <si>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</si>
  <si>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</si>
  <si>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</si>
  <si>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</si>
  <si>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</si>
  <si>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</si>
  <si>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</si>
  <si>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</si>
  <si>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</si>
  <si>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</si>
  <si>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</si>
  <si>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</si>
  <si>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</si>
  <si>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</si>
  <si>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</si>
  <si>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</si>
  <si>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</si>
  <si>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</si>
  <si>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</si>
  <si>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</si>
  <si>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</si>
  <si>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</si>
  <si>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</si>
  <si>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</si>
  <si>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</si>
  <si>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</si>
  <si>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</si>
  <si>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</si>
  <si>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</si>
  <si>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</si>
  <si>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</si>
  <si>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</si>
  <si>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</si>
  <si>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</si>
  <si>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</si>
  <si>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</si>
  <si>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</si>
  <si>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</si>
  <si>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</si>
  <si>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</si>
  <si>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</si>
  <si>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</si>
  <si>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</si>
  <si>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</si>
  <si>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</si>
  <si>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</si>
  <si>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</si>
  <si>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</si>
  <si>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</si>
  <si>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</si>
  <si>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</si>
  <si>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</si>
  <si>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</si>
  <si>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</si>
  <si>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</si>
  <si>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</si>
  <si>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</si>
  <si>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</si>
  <si>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</si>
  <si>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</si>
  <si>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</si>
  <si>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</si>
  <si>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</si>
  <si>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</si>
  <si>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</si>
  <si>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</si>
  <si>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</si>
  <si>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</si>
  <si>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</si>
  <si>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</si>
  <si>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</si>
  <si>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</si>
  <si>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</si>
  <si>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</si>
  <si>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</si>
  <si>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</si>
  <si>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</si>
  <si>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</si>
  <si>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</si>
  <si>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</si>
  <si>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</si>
  <si>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</si>
  <si>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</si>
  <si>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</si>
  <si>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</si>
  <si>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</si>
  <si>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</si>
  <si>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</si>
  <si>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</si>
  <si>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</si>
  <si>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</si>
  <si>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</si>
  <si>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</si>
  <si>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</si>
  <si>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</si>
  <si>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</si>
  <si>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</si>
  <si>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</si>
  <si>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</si>
  <si>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</si>
  <si>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</si>
  <si>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</si>
  <si>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</si>
  <si>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</si>
  <si>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</si>
  <si>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</si>
  <si>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</si>
  <si>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</si>
  <si>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</si>
  <si>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</si>
  <si>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</si>
  <si>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</si>
  <si>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</si>
  <si>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</si>
  <si>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</si>
  <si>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</si>
  <si>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</si>
  <si>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</si>
  <si>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</si>
  <si>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</si>
  <si>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</si>
  <si>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</si>
  <si>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</si>
  <si>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</si>
  <si>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</si>
  <si>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</si>
  <si>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</si>
  <si>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</si>
  <si>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</si>
  <si>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</si>
  <si>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</si>
  <si>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</si>
  <si>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</si>
  <si>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</si>
  <si>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</si>
  <si>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</si>
  <si>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</si>
  <si>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</si>
  <si>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</si>
  <si>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</si>
  <si>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</si>
  <si>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</si>
  <si>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</si>
  <si>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</si>
  <si>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</si>
  <si>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</si>
  <si>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</si>
  <si>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</si>
  <si>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</si>
  <si>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</si>
  <si>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</si>
  <si>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</si>
  <si>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</si>
  <si>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</si>
  <si>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</si>
  <si>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</si>
  <si>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</si>
  <si>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</si>
  <si>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</si>
  <si>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</si>
  <si>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</si>
  <si>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</si>
  <si>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</si>
  <si>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</si>
  <si>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</si>
  <si>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</si>
  <si>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</si>
  <si>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</si>
  <si>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</si>
  <si>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</si>
  <si>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</si>
  <si>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</si>
  <si>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</si>
  <si>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</si>
  <si>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</si>
  <si>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</si>
  <si>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</si>
  <si>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</si>
  <si>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</si>
  <si>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</si>
  <si>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</si>
  <si>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</si>
  <si>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</si>
  <si>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</si>
  <si>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</si>
  <si>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</si>
  <si>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</si>
  <si>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</si>
  <si>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</si>
  <si>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</si>
  <si>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</si>
  <si>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</si>
  <si>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</si>
  <si>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</si>
  <si>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</si>
  <si>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</si>
  <si>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</si>
  <si>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</si>
  <si>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</si>
  <si>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</si>
  <si>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</si>
  <si>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</si>
  <si>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</si>
  <si>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</si>
  <si>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</si>
  <si>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</si>
  <si>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</si>
  <si>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</si>
  <si>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</si>
  <si>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</si>
  <si>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</si>
  <si>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</si>
  <si>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</si>
  <si>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</si>
  <si>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</si>
  <si>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</si>
  <si>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</si>
  <si>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</si>
  <si>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</si>
  <si>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</si>
  <si>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</si>
  <si>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</si>
  <si>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</si>
  <si>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</si>
  <si>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</si>
  <si>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</si>
  <si>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</si>
  <si>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</si>
  <si>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</si>
  <si>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</si>
  <si>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</si>
  <si>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</si>
  <si>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</si>
  <si>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</si>
  <si>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</si>
  <si>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</si>
  <si>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</si>
  <si>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</si>
  <si>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</si>
  <si>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</si>
  <si>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</si>
  <si>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</si>
  <si>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</si>
  <si>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</si>
  <si>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</si>
  <si>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</si>
  <si>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</si>
  <si>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</si>
  <si>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</si>
  <si>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</si>
  <si>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</si>
  <si>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</si>
  <si>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</si>
  <si>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</si>
  <si>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</si>
  <si>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</si>
  <si>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</si>
  <si>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</si>
  <si>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</si>
  <si>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</si>
  <si>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</si>
  <si>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</si>
  <si>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</si>
  <si>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</si>
  <si>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</si>
  <si>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</si>
  <si>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</si>
  <si>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</si>
  <si>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</si>
  <si>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</si>
  <si>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</si>
  <si>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</si>
  <si>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</si>
  <si>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</si>
  <si>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</si>
  <si>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</si>
  <si>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</si>
  <si>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</si>
  <si>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</si>
  <si>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</si>
  <si>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</si>
  <si>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</si>
  <si>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</si>
  <si>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</si>
  <si>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</si>
  <si>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</si>
  <si>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</si>
  <si>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</si>
  <si>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</si>
  <si>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</si>
  <si>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</si>
  <si>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</si>
  <si>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</si>
  <si>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</si>
  <si>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</si>
  <si>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</si>
  <si>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</si>
  <si>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</si>
  <si>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</si>
  <si>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</si>
  <si>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</si>
  <si>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</si>
  <si>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</si>
  <si>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</si>
  <si>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</si>
  <si>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</si>
  <si>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</si>
  <si>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</si>
  <si>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</si>
  <si>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</si>
  <si>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</si>
  <si>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</si>
  <si>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</si>
  <si>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</si>
  <si>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</si>
  <si>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</si>
  <si>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</si>
  <si>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</si>
  <si>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</si>
  <si>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</si>
  <si>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</si>
  <si>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</si>
  <si>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</si>
  <si>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</si>
  <si>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</si>
  <si>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</si>
  <si>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</si>
  <si>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</si>
  <si>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</si>
  <si>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</si>
  <si>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</si>
  <si>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</si>
  <si>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</si>
  <si>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</si>
  <si>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</si>
  <si>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</si>
  <si>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</si>
  <si>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</si>
  <si>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</si>
  <si>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</si>
  <si>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</si>
  <si>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</si>
  <si>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</si>
  <si>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</si>
  <si>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</si>
  <si>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</si>
  <si>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</si>
  <si>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</si>
  <si>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</si>
  <si>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</si>
  <si>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</si>
  <si>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</si>
  <si>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</si>
  <si>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</si>
  <si>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</si>
  <si>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</si>
  <si>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</si>
  <si>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</si>
  <si>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</si>
  <si>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</si>
  <si>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</si>
  <si>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</si>
  <si>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</si>
  <si>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</si>
  <si>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</si>
  <si>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</si>
  <si>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</si>
  <si>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</si>
  <si>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</si>
  <si>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</si>
  <si>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</si>
  <si>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</si>
  <si>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</si>
  <si>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</si>
  <si>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</si>
  <si>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</si>
  <si>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</si>
  <si>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</si>
  <si>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</si>
  <si>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</si>
  <si>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</si>
  <si>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</si>
  <si>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</si>
  <si>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</si>
  <si>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</si>
  <si>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</si>
  <si>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</si>
  <si>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</si>
  <si>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</si>
  <si>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</si>
  <si>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</si>
  <si>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</si>
  <si>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</si>
  <si>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</si>
  <si>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</si>
  <si>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</si>
  <si>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</si>
  <si>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</si>
  <si>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</si>
  <si>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</si>
  <si>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</si>
  <si>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</si>
  <si>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</si>
  <si>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</si>
  <si>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</si>
  <si>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</si>
  <si>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</si>
  <si>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</si>
  <si>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</si>
  <si>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</si>
  <si>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</si>
  <si>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</si>
  <si>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</si>
  <si>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</si>
  <si>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</si>
  <si>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</si>
  <si>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</si>
  <si>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</si>
  <si>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</si>
  <si>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</si>
  <si>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</si>
  <si>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</si>
  <si>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</si>
  <si>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</si>
  <si>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</si>
  <si>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</si>
  <si>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</si>
  <si>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</si>
  <si>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</si>
  <si>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</si>
  <si>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</si>
  <si>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</si>
  <si>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</si>
  <si>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</si>
  <si>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</si>
  <si>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</si>
  <si>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</si>
  <si>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</si>
  <si>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</si>
  <si>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</si>
  <si>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</si>
  <si>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</si>
  <si>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</si>
  <si>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</si>
  <si>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</si>
  <si>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</si>
  <si>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</si>
  <si>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</si>
  <si>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</si>
  <si>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</si>
  <si>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</si>
  <si>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</si>
  <si>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</si>
  <si>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</si>
  <si>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</si>
  <si>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</si>
  <si>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</si>
  <si>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</si>
  <si>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</si>
  <si>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</si>
  <si>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</si>
  <si>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</si>
  <si>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</si>
  <si>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</si>
  <si>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</si>
  <si>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</si>
  <si>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</si>
  <si>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</si>
  <si>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</si>
  <si>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</si>
  <si>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</si>
  <si>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</si>
  <si>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</si>
  <si>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</si>
  <si>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</si>
  <si>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</si>
  <si>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</si>
  <si>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</si>
  <si>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</si>
  <si>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</si>
  <si>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</si>
  <si>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</si>
  <si>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</si>
  <si>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</si>
  <si>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</si>
  <si>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</si>
  <si>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</si>
  <si>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</si>
  <si>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</si>
  <si>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</si>
  <si>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</si>
  <si>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</si>
  <si>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</si>
  <si>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</si>
  <si>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</si>
  <si>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</si>
  <si>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</si>
  <si>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</si>
  <si>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</si>
  <si>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</si>
  <si>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</si>
  <si>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</si>
  <si>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</si>
  <si>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</si>
  <si>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</si>
  <si>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</si>
  <si>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</si>
  <si>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</si>
  <si>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</si>
  <si>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</si>
  <si>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</si>
  <si>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</si>
  <si>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</si>
  <si>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</si>
  <si>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</si>
  <si>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</si>
  <si>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</si>
  <si>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</si>
  <si>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</si>
  <si>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</si>
  <si>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</si>
  <si>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</si>
  <si>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</si>
  <si>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</si>
  <si>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</si>
  <si>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</si>
  <si>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</si>
  <si>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</si>
  <si>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</si>
  <si>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</si>
  <si>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</si>
  <si>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</si>
  <si>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</si>
  <si>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</si>
  <si>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</si>
  <si>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</si>
  <si>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</si>
  <si>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</si>
  <si>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</si>
  <si>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</si>
  <si>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</si>
  <si>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</si>
  <si>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</si>
  <si>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</si>
  <si>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</si>
  <si>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</si>
  <si>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</si>
  <si>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</si>
  <si>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</si>
  <si>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</si>
  <si>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</si>
  <si>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</si>
  <si>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</si>
  <si>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</si>
  <si>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</si>
  <si>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</si>
  <si>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</si>
  <si>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</si>
  <si>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</si>
  <si>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</si>
  <si>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</si>
  <si>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</si>
  <si>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</si>
  <si>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</si>
  <si>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</si>
  <si>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</si>
  <si>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</si>
  <si>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</si>
  <si>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</si>
  <si>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</si>
  <si>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</si>
  <si>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</si>
  <si>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</si>
  <si>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</si>
  <si>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</si>
  <si>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</si>
  <si>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</si>
  <si>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</si>
  <si>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</si>
  <si>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</si>
  <si>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</si>
  <si>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</si>
  <si>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</si>
  <si>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</si>
  <si>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</si>
  <si>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</si>
  <si>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</si>
  <si>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</si>
  <si>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</si>
  <si>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</si>
  <si>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</si>
  <si>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</si>
  <si>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</si>
  <si>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</si>
  <si>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</si>
  <si>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</si>
  <si>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</si>
  <si>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</si>
  <si>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</si>
  <si>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</si>
  <si>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</si>
  <si>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</si>
  <si>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</si>
  <si>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</si>
  <si>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</si>
  <si>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</si>
  <si>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</si>
  <si>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</si>
  <si>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</si>
  <si>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</si>
  <si>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</si>
  <si>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</si>
  <si>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</si>
  <si>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</si>
  <si>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</si>
  <si>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</si>
  <si>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</si>
  <si>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</si>
  <si>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</si>
  <si>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</si>
  <si>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</si>
  <si>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</si>
  <si>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</si>
  <si>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</si>
  <si>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</si>
  <si>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</si>
  <si>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</si>
  <si>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</si>
  <si>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</si>
  <si>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</si>
  <si>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</si>
  <si>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</si>
  <si>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</si>
  <si>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</si>
  <si>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</si>
  <si>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</si>
  <si>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</si>
  <si>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</si>
  <si>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</si>
  <si>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</si>
  <si>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</si>
  <si>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</si>
  <si>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</si>
  <si>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</si>
  <si>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</si>
  <si>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</si>
  <si>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</si>
  <si>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</si>
  <si>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</si>
  <si>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</si>
  <si>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</si>
  <si>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</si>
  <si>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</si>
  <si>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</si>
  <si>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</si>
  <si>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</si>
  <si>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</si>
  <si>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</si>
  <si>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</si>
  <si>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</si>
  <si>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</si>
  <si>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</si>
  <si>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</si>
  <si>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</si>
  <si>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</si>
  <si>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</si>
  <si>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</si>
  <si>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</si>
  <si>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</si>
  <si>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</si>
  <si>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</si>
  <si>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</si>
  <si>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</si>
  <si>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</si>
  <si>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</si>
  <si>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</si>
  <si>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</si>
  <si>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</si>
  <si>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</si>
  <si>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</si>
  <si>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</si>
  <si>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</si>
  <si>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</si>
  <si>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</si>
  <si>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</si>
  <si>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</si>
  <si>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</si>
  <si>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</si>
  <si>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</si>
  <si>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</si>
  <si>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</si>
  <si>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</si>
  <si>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</si>
  <si>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</si>
  <si>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</si>
  <si>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</si>
  <si>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</si>
  <si>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</si>
  <si>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</si>
  <si>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</si>
  <si>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</si>
  <si>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</si>
  <si>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</si>
  <si>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</si>
  <si>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</si>
  <si>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</si>
  <si>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</si>
  <si>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</si>
  <si>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</si>
  <si>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</si>
  <si>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</si>
  <si>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</si>
  <si>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</si>
  <si>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</si>
  <si>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</si>
  <si>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</si>
  <si>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</si>
  <si>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</si>
  <si>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</si>
  <si>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</si>
  <si>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</si>
  <si>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</si>
  <si>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</si>
  <si>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</si>
  <si>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</si>
  <si>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</si>
  <si>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</si>
  <si>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</si>
  <si>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</si>
  <si>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</si>
  <si>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</si>
  <si>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</si>
  <si>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</si>
  <si>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</si>
  <si>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</si>
  <si>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</si>
  <si>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</si>
  <si>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</si>
  <si>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</si>
  <si>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</si>
  <si>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</si>
  <si>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</si>
  <si>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</si>
  <si>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</si>
  <si>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</si>
  <si>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</si>
  <si>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</si>
  <si>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</si>
  <si>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</si>
  <si>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</si>
  <si>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</si>
  <si>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</si>
  <si>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</si>
  <si>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</si>
  <si>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</si>
  <si>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</si>
  <si>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</si>
  <si>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</si>
  <si>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</si>
  <si>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</si>
  <si>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</si>
  <si>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</si>
  <si>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</si>
  <si>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</si>
  <si>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</si>
  <si>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</si>
  <si>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</si>
  <si>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</si>
  <si>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</si>
  <si>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</si>
  <si>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</si>
  <si>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</si>
  <si>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</si>
  <si>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</si>
  <si>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</si>
  <si>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</si>
  <si>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</si>
  <si>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</si>
  <si>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</si>
  <si>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</si>
  <si>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</si>
  <si>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</si>
  <si>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</si>
  <si>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</si>
  <si>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</si>
  <si>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</si>
  <si>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</si>
  <si>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</si>
  <si>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</si>
  <si>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</si>
  <si>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</si>
  <si>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</si>
  <si>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</si>
  <si>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</si>
  <si>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</si>
  <si>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</si>
  <si>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</si>
  <si>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</si>
  <si>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</si>
  <si>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</si>
  <si>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</si>
  <si>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</si>
  <si>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</si>
  <si>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</si>
  <si>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</si>
  <si>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</si>
  <si>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</si>
  <si>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</si>
  <si>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</si>
  <si>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</si>
  <si>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</si>
  <si>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</si>
  <si>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</si>
  <si>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</si>
  <si>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</si>
  <si>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</si>
  <si>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</si>
  <si>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</si>
  <si>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</si>
  <si>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</si>
  <si>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</si>
  <si>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</si>
  <si>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</si>
  <si>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</si>
  <si>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</si>
  <si>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</si>
  <si>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</si>
  <si>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</si>
  <si>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</si>
  <si>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</si>
  <si>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</si>
  <si>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</si>
  <si>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</si>
  <si>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</si>
  <si>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</si>
  <si>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</si>
  <si>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</si>
  <si>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</si>
  <si>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</si>
  <si>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</si>
  <si>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</si>
  <si>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</si>
  <si>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</si>
  <si>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</si>
  <si>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</si>
  <si>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</si>
  <si>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</si>
  <si>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</si>
  <si>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</si>
  <si>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</si>
  <si>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</si>
  <si>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</si>
  <si>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</si>
  <si>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</si>
  <si>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</si>
  <si>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</si>
  <si>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</si>
  <si>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</si>
  <si>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</si>
  <si>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</si>
  <si>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</si>
  <si>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</si>
  <si>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</si>
  <si>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</si>
  <si>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</si>
  <si>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</si>
  <si>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</si>
  <si>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</si>
  <si>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</si>
  <si>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</si>
  <si>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</si>
  <si>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</si>
  <si>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</si>
  <si>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</si>
  <si>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</si>
  <si>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</si>
  <si>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</si>
  <si>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</si>
  <si>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</si>
  <si>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</si>
  <si>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</si>
  <si>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</si>
  <si>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</si>
  <si>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</si>
  <si>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</si>
  <si>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</si>
  <si>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</si>
  <si>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</si>
  <si>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</si>
  <si>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</si>
  <si>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</si>
  <si>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</si>
  <si>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</si>
  <si>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</si>
  <si>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</si>
  <si>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</si>
  <si>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</si>
  <si>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</si>
  <si>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</si>
  <si>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</si>
  <si>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</si>
  <si>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</si>
  <si>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</si>
  <si>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</si>
  <si>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</si>
  <si>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</si>
  <si>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</si>
  <si>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</si>
  <si>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</si>
  <si>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</si>
  <si>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</si>
  <si>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</si>
  <si>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</si>
  <si>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</si>
  <si>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</si>
  <si>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</si>
  <si>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</si>
  <si>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</si>
  <si>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</si>
  <si>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</si>
  <si>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</si>
  <si>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</si>
  <si>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</si>
  <si>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</si>
  <si>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</si>
  <si>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</si>
  <si>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</si>
  <si>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</si>
  <si>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</si>
  <si>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</si>
  <si>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</si>
  <si>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</si>
  <si>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</si>
  <si>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</si>
  <si>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</si>
  <si>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</si>
  <si>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</si>
  <si>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</si>
  <si>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</si>
  <si>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</si>
  <si>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</si>
  <si>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</si>
  <si>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</si>
  <si>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</si>
  <si>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</si>
  <si>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</si>
  <si>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</si>
  <si>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</si>
  <si>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</si>
  <si>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</si>
  <si>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</si>
  <si>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</si>
  <si>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</si>
  <si>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</si>
  <si>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</si>
  <si>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</si>
  <si>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</si>
  <si>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</si>
  <si>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</si>
  <si>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</si>
  <si>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</si>
  <si>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</si>
  <si>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</si>
  <si>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</si>
  <si>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</si>
  <si>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</si>
  <si>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</si>
  <si>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</si>
  <si>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</si>
  <si>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</si>
  <si>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</si>
  <si>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</si>
  <si>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</si>
  <si>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</si>
  <si>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</si>
  <si>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</si>
  <si>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</si>
  <si>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</si>
  <si>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</si>
  <si>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</si>
  <si>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</si>
  <si>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</si>
  <si>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</si>
  <si>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</si>
  <si>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</si>
  <si>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</si>
  <si>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</si>
  <si>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</si>
  <si>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</si>
  <si>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</si>
  <si>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</si>
  <si>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</si>
  <si>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</si>
  <si>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</si>
  <si>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</si>
  <si>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</si>
  <si>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</si>
  <si>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</si>
  <si>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</si>
  <si>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</si>
  <si>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</si>
  <si>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</si>
  <si>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</si>
  <si>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</si>
  <si>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</si>
  <si>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</si>
  <si>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</si>
  <si>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</si>
  <si>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</si>
  <si>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</si>
  <si>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</si>
  <si>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</si>
  <si>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</si>
  <si>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</si>
  <si>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</si>
  <si>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</si>
  <si>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</si>
  <si>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</si>
  <si>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</si>
  <si>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</si>
  <si>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</si>
  <si>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</si>
  <si>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</si>
  <si>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</si>
  <si>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</si>
  <si>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</si>
  <si>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</si>
  <si>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</si>
  <si>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</si>
  <si>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</si>
  <si>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</si>
  <si>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</si>
  <si>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</si>
  <si>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</si>
  <si>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</si>
  <si>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</si>
  <si>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</si>
  <si>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</si>
  <si>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</si>
  <si>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</si>
  <si>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</si>
  <si>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</si>
  <si>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</si>
  <si>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</si>
  <si>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</si>
  <si>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</si>
  <si>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</si>
  <si>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</si>
  <si>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</si>
  <si>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</si>
  <si>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</si>
  <si>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</si>
  <si>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</si>
  <si>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</si>
  <si>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</si>
  <si>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</si>
  <si>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</si>
  <si>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</si>
  <si>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</si>
  <si>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</si>
  <si>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</si>
  <si>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</si>
  <si>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</si>
  <si>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</si>
  <si>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</si>
  <si>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</si>
  <si>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</si>
  <si>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</si>
  <si>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</si>
  <si>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</si>
  <si>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</si>
  <si>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</si>
  <si>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</si>
  <si>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</si>
  <si>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</si>
  <si>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</si>
  <si>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</si>
  <si>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</si>
  <si>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</si>
  <si>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</si>
  <si>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</si>
  <si>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</si>
  <si>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</si>
  <si>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</si>
  <si>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</si>
  <si>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</si>
  <si>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</si>
  <si>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</si>
  <si>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</si>
  <si>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</si>
  <si>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</si>
  <si>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</si>
  <si>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</si>
  <si>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</si>
  <si>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</si>
  <si>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</si>
  <si>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</si>
  <si>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</si>
  <si>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</si>
  <si>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</si>
  <si>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</si>
  <si>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</si>
  <si>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</si>
  <si>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</si>
  <si>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</si>
  <si>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</si>
  <si>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</si>
  <si>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</si>
  <si>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</si>
  <si>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</si>
  <si>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</si>
  <si>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</si>
  <si>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</si>
  <si>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</si>
  <si>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</si>
  <si>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</si>
  <si>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</si>
  <si>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</si>
  <si>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</si>
  <si>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</si>
  <si>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</si>
  <si>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</si>
  <si>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</si>
  <si>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</si>
  <si>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</si>
  <si>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</si>
  <si>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</si>
  <si>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</si>
  <si>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</si>
  <si>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</si>
  <si>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</si>
  <si>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</si>
  <si>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</si>
  <si>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</si>
  <si>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</si>
  <si>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</si>
  <si>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</si>
  <si>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</si>
  <si>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</si>
  <si>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</si>
  <si>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</si>
  <si>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</si>
  <si>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</si>
  <si>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</si>
  <si>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</si>
  <si>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</si>
  <si>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</si>
  <si>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</si>
  <si>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</si>
  <si>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</si>
  <si>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</si>
  <si>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</si>
  <si>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</si>
  <si>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</si>
  <si>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</si>
  <si>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</si>
  <si>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</si>
  <si>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</si>
  <si>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</si>
  <si>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</si>
  <si>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</si>
  <si>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</si>
  <si>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</si>
  <si>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</si>
  <si>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</si>
  <si>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</si>
  <si>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</si>
  <si>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</si>
  <si>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</si>
  <si>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</si>
  <si>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</si>
  <si>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</si>
  <si>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</si>
  <si>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</si>
  <si>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</si>
  <si>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</si>
  <si>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</si>
  <si>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</si>
  <si>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</si>
  <si>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</si>
  <si>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</si>
  <si>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</si>
  <si>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</si>
  <si>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</si>
  <si>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</si>
  <si>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</si>
  <si>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</si>
  <si>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</si>
  <si>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</si>
  <si>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</si>
  <si>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</si>
  <si>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</si>
  <si>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</si>
  <si>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</si>
  <si>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</si>
  <si>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</si>
  <si>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</si>
  <si>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</si>
  <si>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</si>
  <si>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</si>
  <si>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</si>
  <si>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</si>
  <si>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</si>
  <si>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</si>
  <si>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</si>
  <si>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</si>
  <si>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</si>
  <si>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</si>
  <si>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</si>
  <si>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</si>
  <si>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</si>
  <si>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</si>
  <si>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</si>
  <si>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</si>
  <si>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</si>
  <si>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</si>
  <si>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</si>
  <si>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</si>
  <si>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</si>
  <si>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</si>
  <si>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</si>
  <si>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</si>
  <si>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</si>
  <si>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</si>
  <si>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</si>
  <si>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</si>
  <si>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</si>
  <si>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</si>
  <si>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</si>
  <si>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</si>
  <si>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</si>
  <si>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</si>
  <si>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</si>
  <si>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</si>
  <si>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</si>
  <si>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</si>
  <si>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</si>
  <si>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</si>
  <si>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</si>
  <si>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</si>
  <si>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</si>
  <si>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</si>
  <si>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</si>
  <si>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</si>
  <si>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</si>
  <si>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</si>
  <si>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</si>
  <si>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</si>
  <si>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</si>
  <si>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</si>
  <si>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</si>
  <si>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</si>
  <si>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</si>
  <si>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</si>
  <si>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</si>
  <si>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</si>
  <si>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</si>
  <si>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</si>
  <si>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</si>
  <si>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</si>
  <si>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</si>
  <si>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</si>
  <si>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</si>
  <si>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</si>
  <si>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</si>
  <si>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</si>
  <si>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</si>
  <si>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</si>
  <si>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</si>
  <si>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</si>
  <si>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</si>
  <si>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</si>
  <si>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</si>
  <si>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</si>
  <si>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</si>
  <si>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</si>
  <si>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</si>
  <si>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</si>
  <si>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</si>
  <si>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</si>
  <si>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</si>
  <si>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</si>
  <si>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</si>
  <si>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</si>
  <si>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</si>
  <si>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</si>
  <si>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</si>
  <si>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</si>
  <si>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</si>
  <si>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</si>
  <si>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</si>
  <si>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</si>
  <si>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</si>
  <si>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</si>
  <si>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</si>
  <si>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</si>
  <si>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</si>
  <si>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</si>
  <si>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</si>
  <si>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</si>
  <si>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</si>
  <si>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</si>
  <si>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</si>
  <si>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</si>
  <si>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</si>
  <si>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</si>
  <si>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</si>
  <si>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</si>
  <si>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</si>
  <si>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</si>
  <si>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</si>
  <si>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</si>
  <si>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</si>
  <si>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</si>
  <si>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</si>
  <si>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</si>
  <si>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</si>
  <si>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</si>
  <si>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</si>
  <si>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</si>
  <si>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</si>
  <si>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</si>
  <si>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</si>
  <si>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</si>
  <si>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</si>
  <si>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</si>
  <si>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</si>
  <si>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</si>
  <si>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</si>
  <si>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</si>
  <si>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</si>
  <si>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</si>
  <si>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</si>
  <si>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</si>
  <si>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</si>
  <si>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</si>
  <si>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</si>
  <si>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</si>
  <si>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</si>
  <si>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</si>
  <si>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</si>
  <si>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</si>
  <si>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</si>
  <si>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</si>
  <si>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</si>
  <si>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</si>
  <si>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</si>
  <si>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</si>
  <si>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</si>
  <si>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</si>
  <si>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</si>
  <si>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</si>
  <si>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</si>
  <si>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</si>
  <si>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</si>
  <si>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</si>
  <si>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</si>
  <si>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</si>
  <si>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</si>
  <si>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</si>
  <si>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</si>
  <si>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</si>
  <si>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</si>
  <si>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</si>
  <si>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</si>
  <si>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</si>
  <si>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</si>
  <si>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</si>
  <si>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</si>
  <si>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</si>
  <si>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</si>
  <si>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</si>
  <si>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</si>
  <si>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</si>
  <si>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</si>
  <si>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</si>
  <si>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</si>
  <si>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</si>
  <si>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</si>
  <si>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</si>
  <si>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</si>
  <si>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</si>
  <si>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</si>
  <si>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</si>
  <si>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</si>
  <si>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</si>
  <si>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</si>
  <si>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</si>
  <si>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</si>
  <si>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</si>
  <si>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</si>
  <si>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</si>
  <si>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</si>
  <si>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</si>
  <si>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</si>
  <si>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</si>
  <si>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</si>
  <si>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</si>
  <si>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</si>
  <si>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</si>
  <si>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</si>
  <si>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</si>
  <si>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</si>
  <si>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</si>
  <si>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</si>
  <si>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</si>
  <si>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</si>
  <si>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</si>
  <si>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</si>
  <si>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</si>
  <si>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</si>
  <si>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</si>
  <si>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</si>
  <si>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</si>
  <si>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</si>
  <si>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</si>
  <si>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</si>
  <si>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</si>
  <si>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</si>
  <si>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</si>
  <si>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</si>
  <si>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</si>
  <si>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</si>
  <si>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</si>
  <si>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</si>
  <si>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</si>
  <si>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</si>
  <si>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</si>
  <si>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</si>
  <si>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</si>
  <si>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</si>
  <si>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</si>
  <si>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</si>
  <si>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</si>
  <si>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</si>
  <si>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</si>
  <si>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</si>
  <si>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</si>
  <si>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</si>
  <si>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</si>
  <si>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</si>
  <si>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</si>
  <si>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</si>
  <si>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</si>
  <si>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</si>
  <si>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</si>
  <si>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</si>
  <si>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</si>
  <si>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</si>
  <si>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</si>
  <si>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</si>
  <si>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</si>
  <si>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</si>
  <si>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</si>
  <si>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</si>
  <si>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</si>
  <si>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</si>
  <si>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</si>
  <si>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</si>
  <si>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</si>
  <si>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</si>
  <si>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</si>
  <si>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</si>
  <si>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</si>
  <si>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</si>
  <si>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</si>
  <si>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</si>
  <si>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</si>
  <si>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</si>
  <si>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</si>
  <si>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</si>
  <si>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</si>
  <si>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</si>
  <si>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</si>
  <si>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</si>
  <si>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</si>
  <si>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</si>
  <si>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</si>
  <si>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</si>
  <si>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</si>
  <si>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</si>
  <si>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</si>
  <si>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</si>
  <si>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</si>
  <si>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</si>
  <si>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</si>
  <si>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</si>
  <si>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</si>
  <si>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</si>
  <si>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</si>
  <si>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</si>
  <si>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</si>
  <si>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</si>
  <si>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</si>
  <si>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</si>
  <si>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</si>
  <si>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</si>
  <si>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</si>
  <si>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</si>
  <si>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</si>
  <si>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</si>
  <si>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</si>
  <si>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</si>
  <si>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</si>
  <si>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</si>
  <si>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</si>
  <si>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</si>
  <si>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</si>
  <si>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</si>
  <si>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</si>
  <si>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</si>
  <si>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</si>
  <si>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</si>
  <si>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</si>
  <si>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</si>
  <si>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</si>
  <si>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</si>
  <si>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</si>
  <si>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</si>
  <si>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</si>
  <si>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</si>
  <si>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</si>
  <si>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</si>
  <si>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</si>
  <si>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</si>
  <si>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</si>
  <si>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</si>
  <si>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</si>
  <si>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</si>
  <si>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</si>
  <si>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</si>
  <si>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</si>
  <si>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</si>
  <si>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</si>
  <si>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</si>
  <si>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</si>
  <si>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</si>
  <si>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</si>
  <si>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</si>
  <si>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</si>
  <si>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</si>
  <si>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</si>
  <si>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</si>
  <si>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</si>
  <si>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</si>
  <si>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</si>
  <si>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</si>
  <si>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</si>
  <si>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</si>
  <si>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</si>
  <si>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</si>
  <si>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</si>
  <si>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</si>
  <si>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</si>
  <si>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</si>
  <si>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</si>
  <si>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</si>
  <si>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</si>
  <si>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</si>
  <si>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</si>
  <si>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</si>
  <si>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</si>
  <si>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</si>
  <si>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</si>
  <si>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</si>
  <si>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</si>
  <si>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</si>
  <si>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</si>
  <si>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</si>
  <si>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</si>
  <si>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</si>
  <si>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</si>
  <si>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</si>
  <si>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</si>
  <si>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</si>
  <si>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</si>
  <si>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</si>
  <si>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</si>
  <si>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</si>
  <si>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</si>
  <si>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</si>
  <si>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</si>
  <si>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</si>
  <si>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</si>
  <si>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</si>
  <si>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</si>
  <si>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</si>
  <si>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</si>
  <si>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</si>
  <si>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</si>
  <si>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</si>
  <si>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</si>
  <si>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</si>
  <si>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</si>
  <si>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</si>
  <si>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</si>
  <si>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</si>
  <si>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</si>
  <si>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</si>
  <si>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</si>
  <si>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</si>
  <si>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</si>
  <si>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</si>
  <si>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</si>
  <si>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</si>
  <si>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</si>
  <si>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</si>
  <si>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</si>
  <si>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</si>
  <si>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</si>
  <si>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</si>
  <si>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</si>
  <si>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</si>
  <si>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</si>
  <si>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</si>
  <si>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</si>
  <si>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</si>
  <si>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</si>
  <si>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</si>
  <si>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</si>
  <si>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</si>
  <si>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</si>
  <si>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</si>
  <si>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</si>
  <si>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</si>
  <si>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</si>
  <si>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</si>
  <si>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</si>
  <si>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</si>
  <si>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</si>
  <si>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</si>
  <si>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</si>
  <si>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</si>
  <si>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</si>
  <si>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</si>
  <si>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</si>
  <si>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</si>
  <si>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</si>
  <si>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</si>
  <si>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</si>
  <si>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</si>
  <si>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</si>
  <si>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</si>
  <si>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</si>
  <si>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</si>
  <si>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</si>
  <si>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</si>
  <si>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</si>
  <si>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</si>
  <si>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</si>
  <si>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</si>
  <si>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</si>
  <si>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</si>
  <si>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</si>
  <si>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</si>
  <si>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</si>
  <si>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</si>
  <si>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</si>
  <si>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</si>
  <si>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</si>
  <si>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</si>
  <si>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</si>
  <si>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</si>
  <si>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</si>
  <si>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</si>
  <si>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</si>
  <si>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</si>
  <si>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</si>
  <si>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</si>
  <si>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</si>
  <si>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</si>
  <si>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</si>
  <si>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</si>
  <si>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</si>
  <si>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</si>
  <si>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</si>
  <si>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</si>
  <si>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</si>
  <si>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</si>
  <si>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</si>
  <si>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</si>
  <si>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</si>
  <si>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</si>
  <si>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</si>
  <si>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</si>
  <si>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</si>
  <si>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</si>
  <si>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</si>
  <si>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</si>
  <si>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</si>
  <si>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</si>
  <si>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</si>
  <si>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</si>
  <si>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</si>
  <si>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</si>
  <si>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</si>
  <si>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</si>
  <si>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</si>
  <si>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</si>
  <si>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</si>
  <si>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</si>
  <si>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</si>
  <si>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</si>
  <si>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</si>
  <si>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</si>
  <si>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</si>
  <si>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</si>
  <si>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</si>
  <si>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</si>
  <si>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</si>
  <si>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</si>
  <si>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</si>
  <si>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</si>
  <si>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</si>
  <si>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</si>
  <si>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</si>
  <si>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</si>
  <si>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</si>
  <si>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</si>
  <si>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</si>
  <si>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</si>
  <si>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</si>
  <si>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</si>
  <si>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</si>
  <si>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</si>
  <si>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</si>
  <si>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</si>
  <si>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</si>
  <si>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</si>
  <si>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</si>
  <si>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</si>
  <si>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</si>
  <si>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</si>
  <si>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</si>
  <si>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</si>
  <si>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</si>
  <si>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</si>
  <si>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</si>
  <si>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</si>
  <si>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</si>
  <si>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</si>
  <si>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</si>
  <si>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</si>
  <si>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</si>
  <si>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</si>
  <si>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</si>
  <si>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</si>
  <si>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</si>
  <si>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</si>
  <si>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</si>
  <si>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</si>
  <si>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</si>
  <si>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</si>
  <si>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</si>
  <si>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</si>
  <si>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</si>
  <si>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</si>
  <si>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</si>
  <si>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</si>
  <si>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</si>
  <si>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</si>
  <si>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</si>
  <si>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</si>
  <si>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</si>
  <si>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</si>
  <si>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</si>
  <si>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</si>
  <si>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</si>
  <si>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</si>
  <si>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</si>
  <si>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</si>
  <si>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</si>
  <si>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</si>
  <si>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</si>
  <si>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</si>
  <si>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</si>
  <si>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</si>
  <si>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</si>
  <si>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</si>
  <si>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</si>
  <si>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</si>
  <si>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</si>
  <si>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</si>
  <si>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</si>
  <si>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</si>
  <si>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</si>
  <si>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</si>
  <si>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</si>
  <si>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</si>
  <si>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</si>
  <si>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</si>
  <si>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</si>
  <si>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</si>
  <si>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</si>
  <si>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</si>
  <si>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</si>
  <si>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</si>
  <si>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</si>
  <si>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</si>
  <si>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</si>
  <si>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</si>
  <si>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</si>
  <si>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</si>
  <si>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</si>
  <si>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</si>
  <si>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</si>
  <si>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</si>
  <si>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</si>
  <si>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</si>
  <si>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</si>
  <si>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</si>
  <si>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</si>
  <si>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</si>
  <si>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</si>
  <si>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</si>
  <si>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</si>
  <si>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</si>
  <si>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</si>
  <si>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</si>
  <si>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</si>
  <si>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</si>
  <si>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</si>
  <si>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</si>
  <si>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</si>
  <si>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</si>
  <si>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</si>
  <si>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</si>
  <si>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</si>
  <si>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</si>
  <si>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</si>
  <si>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</si>
  <si>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</si>
  <si>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</si>
  <si>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</si>
  <si>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</si>
  <si>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</si>
  <si>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</si>
  <si>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</si>
  <si>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</si>
  <si>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</si>
  <si>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</si>
  <si>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</si>
  <si>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</si>
  <si>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</si>
  <si>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</si>
  <si>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</si>
  <si>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</si>
  <si>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</si>
  <si>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</si>
  <si>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</si>
  <si>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</si>
  <si>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</si>
  <si>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</si>
  <si>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</si>
  <si>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</si>
  <si>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</si>
  <si>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</si>
  <si>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</si>
  <si>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</si>
  <si>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</si>
  <si>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</si>
  <si>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</si>
  <si>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</si>
  <si>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</si>
  <si>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</si>
  <si>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</si>
  <si>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</si>
  <si>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</si>
  <si>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</si>
  <si>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</si>
  <si>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</si>
  <si>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</si>
  <si>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</si>
  <si>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</si>
  <si>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</si>
  <si>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</si>
  <si>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</si>
  <si>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</si>
  <si>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</si>
  <si>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</si>
  <si>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</si>
  <si>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</si>
  <si>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</si>
  <si>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</si>
  <si>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</si>
  <si>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</si>
  <si>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</si>
  <si>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</si>
  <si>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</si>
  <si>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</si>
  <si>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</si>
  <si>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</si>
  <si>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</si>
  <si>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</si>
  <si>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</si>
  <si>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</si>
  <si>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</si>
  <si>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</si>
  <si>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</si>
  <si>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</si>
  <si>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</si>
  <si>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</si>
  <si>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</si>
  <si>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</si>
  <si>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</si>
  <si>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</si>
  <si>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</si>
  <si>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</si>
  <si>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</si>
  <si>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</si>
  <si>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</si>
  <si>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</si>
  <si>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</si>
  <si>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</si>
  <si>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</si>
  <si>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</si>
  <si>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</si>
  <si>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</si>
  <si>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</si>
  <si>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</si>
  <si>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</si>
  <si>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</si>
  <si>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</si>
  <si>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</si>
  <si>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</si>
  <si>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</si>
  <si>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</si>
  <si>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</si>
  <si>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</si>
  <si>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</si>
  <si>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</si>
  <si>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</si>
  <si>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</si>
  <si>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</si>
  <si>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</si>
  <si>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</si>
  <si>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</si>
  <si>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</si>
  <si>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</si>
  <si>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</si>
  <si>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</si>
  <si>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</si>
  <si>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</si>
  <si>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</si>
  <si>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</si>
  <si>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</si>
  <si>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</si>
  <si>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</si>
  <si>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</si>
  <si>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</si>
  <si>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</si>
  <si>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</si>
  <si>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</si>
  <si>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</si>
  <si>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</si>
  <si>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</si>
  <si>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</si>
  <si>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</si>
  <si>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</si>
  <si>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</si>
  <si>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</si>
  <si>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</si>
  <si>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</si>
  <si>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</si>
  <si>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</si>
  <si>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</si>
  <si>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</si>
  <si>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</si>
  <si>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</si>
  <si>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</si>
  <si>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</si>
  <si>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</si>
  <si>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</si>
  <si>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</si>
  <si>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</si>
  <si>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</si>
  <si>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</si>
  <si>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</si>
  <si>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</si>
  <si>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</si>
  <si>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</si>
  <si>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</si>
  <si>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</si>
  <si>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</si>
  <si>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</si>
  <si>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</si>
  <si>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</si>
  <si>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</si>
  <si>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</si>
  <si>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</si>
  <si>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</si>
  <si>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</si>
  <si>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</si>
  <si>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</si>
  <si>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</si>
  <si>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</si>
  <si>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</si>
  <si>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</si>
  <si>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</si>
  <si>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</si>
  <si>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</si>
  <si>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</si>
  <si>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</si>
  <si>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</si>
  <si>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</si>
  <si>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</si>
  <si>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</si>
  <si>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</si>
  <si>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</si>
  <si>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</si>
  <si>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</si>
  <si>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</si>
  <si>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</si>
  <si>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</si>
  <si>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</si>
  <si>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</si>
  <si>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</si>
  <si>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</si>
  <si>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</si>
  <si>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</si>
  <si>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</si>
  <si>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</si>
  <si>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</si>
  <si>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</si>
  <si>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</si>
  <si>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</si>
  <si>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</si>
  <si>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</si>
  <si>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</si>
  <si>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</si>
  <si>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</si>
  <si>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</si>
  <si>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</si>
  <si>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</si>
  <si>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</si>
  <si>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</si>
  <si>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</si>
  <si>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</si>
  <si>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</si>
  <si>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</si>
  <si>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</si>
  <si>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</si>
  <si>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</si>
  <si>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</si>
  <si>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</si>
  <si>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</si>
  <si>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</si>
  <si>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</si>
  <si>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</si>
  <si>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</si>
  <si>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</si>
  <si>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</si>
  <si>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</si>
  <si>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</si>
  <si>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</si>
  <si>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</si>
  <si>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</si>
  <si>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</si>
  <si>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</si>
  <si>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</si>
  <si>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</si>
  <si>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</si>
  <si>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</si>
  <si>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</si>
  <si>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</si>
  <si>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</si>
  <si>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</si>
  <si>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</si>
  <si>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</si>
  <si>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</si>
  <si>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</si>
  <si>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</si>
  <si>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</si>
  <si>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</si>
  <si>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</si>
  <si>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</si>
  <si>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</si>
  <si>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</si>
  <si>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</si>
  <si>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</si>
  <si>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</si>
  <si>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</si>
  <si>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</si>
  <si>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</si>
  <si>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</si>
  <si>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</si>
  <si>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</si>
  <si>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</si>
  <si>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</si>
  <si>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</si>
  <si>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</si>
  <si>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</si>
  <si>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</si>
  <si>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</si>
  <si>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</si>
  <si>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</si>
  <si>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</si>
  <si>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</si>
  <si>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</si>
  <si>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</si>
  <si>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</si>
  <si>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</si>
  <si>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</si>
  <si>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</si>
  <si>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</si>
  <si>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</si>
  <si>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</si>
  <si>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</si>
  <si>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</si>
  <si>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</si>
  <si>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</si>
  <si>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</si>
  <si>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</si>
  <si>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</si>
  <si>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</si>
  <si>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</si>
  <si>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</si>
  <si>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</si>
  <si>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</si>
  <si>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</si>
  <si>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</si>
  <si>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</si>
  <si>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</si>
  <si>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</si>
  <si>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</si>
  <si>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</si>
  <si>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</si>
  <si>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</si>
  <si>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</si>
  <si>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</si>
  <si>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</si>
  <si>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</si>
  <si>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</si>
  <si>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</si>
  <si>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</si>
  <si>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</si>
  <si>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</si>
  <si>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</si>
  <si>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</si>
  <si>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</si>
  <si>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</si>
  <si>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</si>
  <si>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</si>
  <si>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</si>
  <si>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</si>
  <si>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</si>
  <si>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</si>
  <si>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</si>
  <si>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</si>
  <si>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</si>
  <si>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</si>
  <si>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</si>
  <si>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</si>
  <si>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</si>
  <si>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</si>
  <si>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</si>
  <si>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</si>
  <si>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</si>
  <si>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</si>
  <si>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</si>
  <si>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</si>
  <si>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</si>
  <si>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</si>
  <si>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</si>
  <si>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</si>
  <si>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</si>
  <si>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</si>
  <si>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</si>
  <si>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</si>
  <si>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</si>
  <si>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</si>
  <si>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</si>
  <si>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</si>
  <si>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</si>
  <si>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</si>
  <si>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</si>
  <si>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</si>
  <si>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</si>
  <si>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</si>
  <si>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</si>
  <si>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</si>
  <si>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</si>
  <si>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</si>
  <si>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</si>
  <si>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</si>
  <si>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</si>
  <si>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</si>
  <si>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</si>
  <si>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</si>
  <si>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</si>
  <si>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</si>
  <si>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</si>
  <si>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</si>
  <si>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</si>
  <si>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</si>
  <si>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</si>
  <si>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</si>
  <si>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</si>
  <si>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</si>
  <si>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</si>
  <si>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</si>
  <si>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</si>
  <si>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</si>
  <si>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</si>
  <si>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</si>
  <si>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</si>
  <si>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</si>
  <si>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</si>
  <si>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</si>
  <si>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</si>
  <si>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</si>
  <si>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</si>
  <si>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</si>
  <si>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</si>
  <si>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</si>
  <si>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</si>
  <si>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</si>
  <si>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</si>
  <si>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</si>
  <si>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</si>
  <si>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</si>
  <si>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</si>
  <si>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</si>
  <si>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</si>
  <si>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</si>
  <si>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</si>
  <si>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</si>
  <si>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</si>
  <si>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</si>
  <si>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</si>
  <si>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</si>
  <si>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</si>
  <si>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</si>
  <si>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</si>
  <si>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</si>
  <si>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</si>
  <si>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</si>
  <si>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</si>
  <si>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</si>
  <si>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</si>
  <si>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</si>
  <si>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</si>
  <si>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</si>
  <si>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</si>
  <si>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</si>
  <si>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</si>
  <si>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</si>
  <si>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</si>
  <si>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</si>
  <si>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</si>
  <si>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</si>
  <si>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</si>
  <si>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</si>
  <si>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</si>
  <si>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</si>
  <si>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</si>
  <si>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</si>
  <si>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</si>
  <si>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</si>
  <si>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</si>
  <si>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</si>
  <si>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</si>
  <si>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</si>
  <si>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</si>
  <si>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</si>
  <si>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</si>
  <si>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</si>
  <si>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</si>
  <si>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</si>
  <si>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</si>
  <si>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</si>
  <si>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</si>
  <si>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</si>
  <si>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</si>
  <si>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</si>
  <si>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</si>
  <si>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</si>
  <si>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</si>
  <si>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</si>
  <si>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</si>
  <si>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</si>
  <si>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</si>
  <si>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</si>
  <si>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</si>
  <si>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</si>
  <si>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</si>
  <si>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</si>
  <si>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</si>
  <si>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</si>
  <si>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</si>
  <si>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</si>
  <si>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</si>
  <si>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</si>
  <si>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</si>
  <si>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</si>
  <si>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</si>
  <si>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</si>
  <si>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</si>
  <si>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</si>
  <si>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</si>
  <si>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</si>
  <si>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</si>
  <si>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</si>
  <si>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</si>
  <si>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</si>
  <si>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</si>
  <si>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</si>
  <si>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</si>
  <si>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</si>
  <si>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</si>
  <si>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</si>
  <si>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</si>
  <si>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</si>
  <si>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</si>
  <si>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</si>
  <si>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</si>
  <si>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</si>
  <si>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</si>
  <si>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</si>
  <si>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</si>
  <si>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</si>
  <si>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</si>
  <si>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</si>
  <si>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</si>
  <si>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</si>
  <si>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</si>
  <si>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</si>
  <si>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</si>
  <si>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</si>
  <si>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</si>
  <si>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</si>
  <si>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</si>
  <si>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</si>
  <si>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</si>
  <si>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</si>
  <si>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</si>
  <si>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</si>
  <si>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</si>
  <si>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</si>
  <si>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</si>
  <si>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</si>
  <si>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</si>
  <si>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</si>
  <si>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</si>
  <si>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</si>
  <si>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</si>
  <si>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</si>
  <si>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</si>
  <si>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</si>
  <si>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</si>
  <si>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</si>
  <si>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</si>
  <si>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</si>
  <si>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</si>
  <si>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</si>
  <si>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</si>
  <si>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</si>
  <si>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</si>
  <si>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</si>
  <si>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</si>
  <si>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</si>
  <si>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</si>
  <si>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</si>
  <si>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</si>
  <si>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</si>
  <si>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</si>
  <si>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</si>
  <si>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</si>
  <si>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</si>
  <si>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</si>
  <si>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</si>
  <si>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</si>
  <si>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</si>
  <si>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</si>
  <si>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</si>
  <si>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</si>
  <si>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</si>
  <si>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</si>
  <si>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</si>
  <si>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</si>
  <si>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</si>
  <si>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</si>
  <si>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</si>
  <si>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</si>
  <si>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</si>
  <si>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</si>
  <si>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</si>
  <si>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</si>
  <si>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</si>
  <si>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</si>
  <si>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</si>
  <si>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</si>
  <si>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</si>
  <si>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</si>
  <si>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</si>
  <si>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</si>
  <si>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</si>
  <si>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</si>
  <si>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</si>
  <si>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</si>
  <si>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</si>
  <si>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</si>
  <si>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</si>
  <si>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</si>
  <si>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</si>
  <si>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</si>
  <si>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</si>
  <si>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</si>
  <si>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</si>
  <si>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</si>
  <si>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</si>
  <si>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</si>
  <si>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</si>
  <si>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</si>
  <si>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</si>
  <si>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</si>
  <si>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</si>
  <si>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</si>
  <si>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</si>
  <si>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</si>
  <si>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</si>
  <si>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</si>
  <si>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</si>
  <si>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</si>
  <si>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</si>
  <si>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</si>
  <si>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</si>
  <si>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</si>
  <si>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</si>
  <si>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</si>
  <si>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</si>
  <si>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</si>
  <si>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</si>
  <si>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</si>
  <si>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</si>
  <si>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</si>
  <si>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</si>
  <si>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</si>
  <si>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</si>
  <si>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</si>
  <si>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</si>
  <si>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</si>
  <si>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</si>
  <si>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</si>
  <si>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</si>
  <si>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</si>
  <si>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</si>
  <si>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</si>
  <si>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</si>
  <si>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</si>
  <si>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</si>
  <si>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</si>
  <si>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</si>
  <si>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</si>
  <si>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</si>
  <si>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</si>
  <si>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</si>
  <si>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</si>
  <si>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</si>
  <si>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</si>
  <si>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</si>
  <si>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</si>
  <si>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</si>
  <si>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</si>
  <si>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</si>
  <si>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</si>
  <si>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</si>
  <si>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</si>
  <si>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</si>
  <si>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</si>
  <si>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</si>
  <si>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</si>
  <si>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</si>
  <si>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</si>
  <si>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</si>
  <si>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</si>
  <si>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</si>
  <si>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</si>
  <si>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</si>
  <si>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</si>
  <si>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</si>
  <si>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</si>
  <si>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</si>
  <si>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</si>
  <si>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</si>
  <si>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</si>
  <si>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</si>
  <si>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</si>
  <si>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</si>
  <si>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</si>
  <si>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</si>
  <si>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</si>
  <si>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</si>
  <si>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</si>
  <si>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</si>
  <si>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</si>
  <si>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</si>
  <si>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</si>
  <si>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</si>
  <si>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</si>
  <si>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</si>
  <si>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</si>
  <si>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</si>
  <si>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</si>
  <si>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</si>
  <si>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</si>
  <si>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</si>
  <si>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</si>
  <si>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</si>
  <si>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</si>
  <si>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</si>
  <si>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</si>
  <si>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</si>
  <si>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</si>
  <si>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</si>
  <si>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</si>
  <si>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</si>
  <si>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</si>
  <si>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</si>
  <si>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</si>
  <si>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</si>
  <si>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</si>
  <si>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</si>
  <si>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</si>
  <si>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</si>
  <si>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</si>
  <si>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</si>
  <si>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</si>
  <si>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</si>
  <si>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</si>
  <si>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</si>
  <si>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</si>
  <si>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</si>
  <si>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</si>
  <si>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</si>
  <si>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</si>
  <si>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</si>
  <si>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</si>
  <si>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</si>
  <si>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</si>
  <si>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</si>
  <si>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</si>
  <si>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</si>
  <si>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</si>
  <si>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</si>
  <si>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</si>
  <si>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</si>
  <si>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</si>
  <si>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</si>
  <si>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</si>
  <si>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</si>
  <si>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</si>
  <si>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</si>
  <si>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</si>
  <si>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</si>
  <si>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</si>
  <si>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</si>
  <si>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</si>
  <si>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</si>
  <si>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</si>
  <si>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</si>
  <si>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</si>
  <si>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</si>
  <si>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</si>
  <si>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</si>
  <si>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</si>
  <si>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</si>
  <si>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</si>
  <si>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</si>
  <si>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</si>
  <si>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</si>
  <si>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</si>
  <si>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</si>
  <si>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</si>
  <si>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</si>
  <si>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</si>
  <si>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</si>
  <si>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</si>
  <si>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</si>
  <si>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</si>
  <si>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</si>
  <si>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</si>
  <si>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</si>
  <si>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</si>
  <si>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</si>
  <si>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</si>
  <si>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</si>
  <si>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</si>
  <si>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</si>
  <si>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</si>
  <si>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</si>
  <si>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</si>
  <si>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</si>
  <si>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</si>
  <si>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</si>
  <si>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</si>
  <si>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</si>
  <si>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</si>
  <si>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</si>
  <si>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</si>
  <si>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</si>
  <si>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</si>
  <si>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</si>
  <si>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</si>
  <si>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</si>
  <si>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</si>
  <si>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</si>
  <si>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</si>
  <si>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</si>
  <si>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</si>
  <si>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</si>
  <si>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</si>
  <si>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</si>
  <si>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</si>
  <si>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</si>
  <si>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</si>
  <si>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</si>
  <si>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</si>
  <si>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</si>
  <si>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</si>
  <si>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</si>
  <si>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</si>
  <si>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</si>
  <si>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</si>
  <si>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</si>
  <si>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</si>
  <si>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</si>
  <si>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</si>
  <si>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</si>
  <si>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</si>
  <si>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</si>
  <si>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</si>
  <si>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</si>
  <si>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</si>
  <si>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</si>
  <si>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</si>
  <si>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</si>
  <si>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</si>
  <si>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</si>
  <si>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</si>
  <si>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</si>
  <si>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</si>
  <si>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</si>
  <si>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</si>
  <si>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</si>
  <si>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</si>
  <si>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</si>
  <si>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</si>
  <si>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</si>
  <si>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</si>
  <si>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</si>
  <si>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</si>
  <si>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</si>
  <si>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</si>
  <si>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</si>
  <si>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</si>
  <si>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</si>
  <si>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</si>
  <si>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</si>
  <si>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</si>
  <si>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</si>
  <si>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</si>
  <si>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</si>
  <si>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</si>
  <si>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</si>
  <si>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</si>
  <si>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</si>
  <si>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</si>
  <si>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</si>
  <si>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</si>
  <si>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</si>
  <si>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</si>
  <si>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</si>
  <si>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</si>
  <si>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</si>
  <si>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</si>
  <si>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</si>
  <si>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</si>
  <si>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</si>
  <si>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</si>
  <si>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</si>
  <si>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</si>
  <si>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</si>
  <si>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</si>
  <si>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</si>
  <si>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</si>
  <si>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</si>
  <si>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</si>
  <si>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</si>
  <si>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</si>
  <si>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</si>
  <si>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</si>
  <si>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</si>
  <si>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</si>
  <si>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</si>
  <si>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</si>
  <si>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</si>
  <si>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</si>
  <si>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</si>
  <si>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</si>
  <si>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</si>
  <si>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</si>
  <si>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</si>
  <si>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</si>
  <si>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</si>
  <si>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</si>
  <si>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</si>
  <si>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</si>
  <si>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</si>
  <si>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</si>
  <si>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</si>
  <si>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</si>
  <si>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</si>
  <si>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</si>
  <si>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</si>
  <si>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</si>
  <si>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</si>
  <si>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</si>
  <si>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</si>
  <si>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</si>
  <si>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</si>
  <si>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</si>
  <si>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</si>
  <si>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</si>
  <si>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</si>
  <si>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</si>
  <si>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</si>
  <si>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</si>
  <si>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</si>
  <si>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</si>
  <si>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</si>
  <si>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</si>
  <si>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</si>
  <si>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</si>
  <si>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</si>
  <si>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</si>
  <si>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</si>
  <si>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</si>
  <si>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</si>
  <si>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</si>
  <si>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</si>
  <si>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</si>
  <si>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</si>
  <si>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</si>
  <si>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</si>
  <si>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</si>
  <si>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</si>
  <si>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</si>
  <si>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</si>
  <si>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</si>
  <si>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</si>
  <si>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</si>
  <si>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</si>
  <si>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</si>
  <si>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</si>
  <si>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</si>
  <si>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</si>
  <si>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</si>
  <si>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</si>
  <si>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</si>
  <si>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</si>
  <si>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</si>
  <si>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</si>
  <si>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</si>
  <si>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</si>
  <si>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</si>
  <si>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</si>
  <si>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</si>
  <si>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</si>
  <si>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</si>
  <si>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</si>
  <si>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</si>
  <si>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</si>
  <si>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</si>
  <si>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</si>
  <si>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</si>
  <si>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</si>
  <si>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</si>
  <si>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</si>
  <si>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</si>
  <si>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</si>
  <si>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</si>
  <si>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</si>
  <si>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</si>
  <si>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</si>
  <si>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</si>
  <si>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</si>
  <si>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</si>
  <si>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</si>
  <si>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</si>
  <si>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</si>
  <si>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</si>
  <si>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</si>
  <si>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</si>
  <si>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</si>
  <si>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</si>
  <si>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</si>
  <si>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</si>
  <si>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</si>
  <si>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</si>
  <si>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</si>
  <si>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</si>
  <si>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</si>
  <si>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</si>
  <si>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</si>
  <si>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</si>
  <si>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</si>
  <si>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</si>
  <si>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</si>
  <si>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</si>
  <si>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</si>
  <si>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</si>
  <si>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</si>
  <si>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</si>
  <si>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</si>
  <si>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</si>
  <si>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</si>
  <si>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</si>
  <si>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</si>
  <si>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</si>
  <si>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</si>
  <si>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</si>
  <si>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</si>
  <si>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</si>
  <si>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</si>
  <si>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</si>
  <si>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</si>
  <si>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</si>
  <si>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</si>
  <si>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</si>
  <si>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</si>
  <si>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</si>
  <si>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</si>
  <si>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</si>
  <si>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</si>
  <si>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</si>
  <si>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</si>
  <si>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</si>
  <si>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</si>
  <si>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</si>
  <si>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</si>
  <si>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</si>
  <si>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</si>
  <si>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</si>
  <si>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</si>
  <si>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</si>
  <si>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</si>
  <si>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</si>
  <si>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</si>
  <si>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</si>
  <si>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</si>
  <si>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</si>
  <si>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</si>
  <si>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</si>
  <si>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</si>
  <si>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</si>
  <si>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</si>
  <si>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</si>
  <si>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</si>
  <si>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</si>
  <si>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</si>
  <si>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</si>
  <si>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</si>
  <si>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</si>
  <si>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</si>
  <si>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</si>
  <si>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</si>
  <si>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</si>
  <si>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</si>
  <si>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</si>
  <si>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</si>
  <si>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</si>
  <si>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</si>
  <si>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</si>
  <si>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</si>
  <si>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</si>
  <si>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</si>
  <si>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</si>
  <si>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</si>
  <si>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</si>
  <si>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</si>
  <si>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</si>
  <si>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</si>
  <si>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</si>
  <si>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</si>
  <si>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</si>
  <si>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</si>
  <si>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</si>
  <si>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</si>
  <si>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</si>
  <si>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</si>
  <si>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</si>
  <si>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</si>
  <si>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</si>
  <si>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</si>
  <si>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</si>
  <si>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</si>
  <si>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</si>
  <si>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</si>
  <si>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</si>
  <si>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</si>
  <si>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</si>
  <si>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</si>
  <si>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</si>
  <si>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</si>
  <si>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</si>
  <si>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</si>
  <si>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</si>
  <si>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</si>
  <si>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</si>
  <si>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</si>
  <si>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</si>
  <si>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</si>
  <si>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</si>
  <si>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</si>
  <si>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</si>
  <si>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</si>
  <si>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</si>
  <si>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</si>
  <si>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</si>
  <si>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</si>
  <si>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</si>
  <si>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</si>
  <si>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</si>
  <si>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</si>
  <si>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</si>
  <si>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</si>
  <si>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</si>
  <si>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</si>
  <si>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</si>
  <si>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</si>
  <si>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</si>
  <si>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</si>
  <si>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</si>
  <si>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</si>
  <si>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</si>
  <si>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</si>
  <si>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</si>
  <si>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</si>
  <si>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</si>
  <si>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</si>
  <si>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</si>
  <si>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</si>
  <si>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</si>
  <si>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</si>
  <si>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</si>
  <si>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</si>
  <si>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</si>
  <si>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</si>
  <si>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</si>
  <si>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</si>
  <si>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</si>
  <si>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</si>
  <si>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</si>
  <si>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</si>
  <si>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</si>
  <si>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</si>
  <si>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</si>
  <si>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</si>
  <si>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</si>
  <si>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</si>
  <si>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</si>
  <si>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</si>
  <si>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</si>
  <si>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</si>
  <si>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</si>
  <si>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</si>
  <si>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</si>
  <si>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</si>
  <si>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</si>
  <si>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</si>
  <si>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</si>
  <si>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</si>
  <si>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</si>
  <si>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</si>
  <si>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</si>
  <si>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</si>
  <si>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</si>
  <si>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</si>
  <si>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</si>
  <si>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</si>
  <si>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</si>
  <si>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</si>
  <si>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</si>
  <si>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</si>
  <si>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</si>
  <si>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</si>
  <si>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</si>
  <si>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</si>
  <si>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</si>
  <si>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</si>
  <si>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</si>
  <si>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</si>
  <si>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</si>
  <si>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</si>
  <si>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</si>
  <si>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</si>
  <si>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</si>
  <si>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</si>
  <si>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</si>
  <si>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</si>
  <si>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</si>
  <si>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</si>
  <si>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</si>
  <si>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</si>
  <si>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</si>
  <si>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</si>
  <si>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</si>
  <si>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</si>
  <si>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</si>
  <si>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</si>
  <si>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</si>
  <si>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</si>
  <si>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</si>
  <si>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</si>
  <si>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</si>
  <si>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</si>
  <si>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</si>
  <si>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</si>
  <si>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</si>
  <si>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</si>
  <si>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</si>
  <si>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</si>
  <si>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</si>
  <si>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</si>
  <si>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</si>
  <si>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</si>
  <si>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</si>
  <si>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</si>
  <si>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</si>
  <si>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</si>
  <si>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</si>
  <si>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</si>
  <si>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</si>
  <si>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</si>
  <si>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</si>
  <si>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</si>
  <si>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</si>
  <si>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</si>
  <si>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</si>
  <si>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</si>
  <si>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</si>
  <si>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</si>
  <si>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</si>
  <si>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</si>
  <si>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</si>
  <si>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</si>
  <si>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</si>
  <si>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</si>
  <si>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</si>
  <si>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</si>
  <si>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</si>
  <si>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</si>
  <si>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</si>
  <si>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</si>
  <si>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</si>
  <si>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</si>
  <si>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</si>
  <si>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</si>
  <si>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</si>
  <si>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</si>
  <si>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</si>
  <si>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</si>
  <si>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</si>
  <si>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</si>
  <si>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</si>
  <si>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</si>
  <si>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</si>
  <si>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</si>
  <si>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</si>
  <si>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</si>
  <si>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</si>
  <si>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</si>
  <si>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</si>
  <si>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</si>
  <si>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</si>
  <si>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</si>
  <si>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</si>
  <si>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</si>
  <si>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</si>
  <si>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</si>
  <si>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</si>
  <si>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</si>
  <si>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</si>
  <si>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</si>
  <si>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</si>
  <si>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</si>
  <si>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</si>
  <si>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</si>
  <si>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</si>
  <si>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</si>
  <si>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</si>
  <si>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</si>
  <si>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</si>
  <si>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</si>
  <si>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</si>
  <si>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</si>
  <si>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</si>
  <si>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</si>
  <si>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</si>
  <si>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</si>
  <si>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</si>
  <si>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</si>
  <si>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</si>
  <si>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</si>
  <si>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</si>
  <si>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</si>
  <si>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</si>
  <si>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</si>
  <si>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</si>
  <si>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</si>
  <si>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</si>
  <si>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</si>
  <si>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</si>
  <si>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</si>
  <si>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</si>
  <si>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</si>
  <si>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</si>
  <si>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</si>
  <si>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</si>
  <si>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</si>
  <si>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</si>
  <si>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</si>
  <si>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</si>
  <si>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</si>
  <si>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</si>
  <si>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</si>
  <si>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</si>
  <si>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</si>
  <si>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</si>
  <si>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</si>
  <si>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</si>
  <si>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</si>
  <si>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</si>
  <si>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</si>
  <si>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</si>
  <si>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</si>
  <si>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</si>
  <si>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</si>
  <si>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</si>
  <si>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</si>
  <si>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</si>
  <si>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</si>
  <si>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</si>
  <si>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</si>
  <si>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</si>
  <si>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</si>
  <si>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</si>
  <si>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</si>
  <si>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</si>
  <si>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</si>
  <si>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</si>
  <si>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</si>
  <si>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</si>
  <si>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</si>
  <si>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</si>
  <si>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</si>
  <si>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</si>
  <si>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</si>
  <si>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</si>
  <si>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</si>
  <si>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</si>
  <si>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</si>
  <si>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</si>
  <si>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</si>
  <si>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</si>
  <si>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</si>
  <si>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</si>
  <si>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</si>
  <si>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</si>
  <si>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</si>
  <si>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</si>
  <si>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</si>
  <si>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</si>
  <si>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</si>
  <si>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</si>
  <si>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</si>
  <si>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</si>
  <si>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</si>
  <si>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</si>
  <si>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</si>
  <si>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</si>
  <si>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</si>
  <si>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</si>
  <si>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</si>
  <si>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</si>
  <si>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</si>
  <si>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</si>
  <si>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</si>
  <si>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</si>
  <si>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</si>
  <si>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</si>
  <si>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</si>
  <si>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</si>
  <si>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</si>
  <si>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</si>
  <si>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</si>
  <si>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</si>
  <si>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</si>
  <si>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</si>
  <si>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</si>
  <si>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</si>
  <si>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</si>
  <si>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</si>
  <si>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</si>
  <si>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</si>
  <si>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</si>
  <si>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</si>
  <si>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</si>
  <si>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</si>
  <si>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</si>
  <si>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</si>
  <si>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</si>
  <si>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</si>
  <si>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</si>
  <si>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</si>
  <si>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</si>
  <si>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</si>
  <si>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</si>
  <si>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</si>
  <si>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</si>
  <si>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</si>
  <si>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</si>
  <si>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</si>
  <si>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</si>
  <si>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</si>
  <si>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</si>
  <si>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</si>
  <si>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</si>
  <si>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</si>
  <si>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</si>
  <si>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</si>
  <si>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</si>
  <si>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</si>
  <si>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</si>
  <si>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</si>
  <si>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</si>
  <si>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</si>
  <si>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</si>
  <si>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</si>
  <si>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</si>
  <si>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</si>
  <si>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</si>
  <si>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</si>
  <si>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</si>
  <si>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</si>
  <si>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</si>
  <si>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</si>
  <si>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</si>
  <si>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</si>
  <si>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</si>
  <si>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</si>
  <si>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</si>
  <si>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</si>
  <si>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</si>
  <si>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</si>
  <si>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</si>
  <si>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</si>
  <si>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</si>
  <si>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</si>
  <si>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</si>
  <si>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</si>
  <si>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</si>
  <si>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</si>
  <si>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</si>
  <si>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</si>
  <si>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</si>
  <si>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</si>
  <si>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</si>
  <si>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</si>
  <si>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</si>
  <si>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</si>
  <si>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</si>
  <si>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</si>
  <si>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</si>
  <si>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</si>
  <si>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</si>
  <si>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</si>
  <si>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</si>
  <si>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</si>
  <si>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</si>
  <si>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</si>
  <si>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</si>
  <si>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</si>
  <si>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</si>
  <si>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</si>
  <si>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</si>
  <si>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</si>
  <si>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</si>
  <si>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</si>
  <si>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</si>
  <si>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</si>
  <si>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</si>
  <si>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</si>
  <si>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</si>
  <si>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</si>
  <si>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</si>
  <si>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</si>
  <si>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</si>
  <si>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</si>
  <si>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</si>
  <si>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</si>
  <si>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</si>
  <si>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</si>
  <si>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</si>
  <si>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</si>
  <si>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</si>
  <si>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</si>
  <si>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</si>
  <si>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</si>
  <si>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</si>
  <si>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</si>
  <si>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</si>
  <si>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</si>
  <si>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</si>
  <si>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</si>
  <si>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</si>
  <si>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</si>
  <si>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</si>
  <si>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</si>
  <si>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</si>
  <si>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</si>
  <si>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</si>
  <si>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</si>
  <si>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</si>
  <si>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</si>
  <si>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</si>
  <si>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</si>
  <si>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</si>
  <si>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</si>
  <si>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</si>
  <si>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</si>
  <si>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</si>
  <si>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</si>
  <si>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</si>
  <si>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</si>
  <si>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</si>
  <si>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</si>
  <si>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</si>
  <si>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</si>
  <si>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</si>
  <si>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</si>
  <si>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</si>
  <si>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</si>
  <si>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</si>
  <si>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</si>
  <si>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</si>
  <si>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</si>
  <si>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</si>
  <si>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</si>
  <si>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</si>
  <si>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</si>
  <si>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</si>
  <si>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</si>
  <si>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</si>
  <si>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</si>
  <si>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</si>
  <si>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</si>
  <si>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</si>
  <si>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</si>
  <si>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</si>
  <si>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</si>
  <si>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</si>
  <si>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</si>
  <si>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</si>
  <si>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</si>
  <si>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</si>
  <si>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</si>
  <si>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</si>
  <si>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</si>
  <si>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</si>
  <si>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</si>
  <si>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</si>
  <si>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</si>
  <si>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</si>
  <si>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</si>
  <si>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</si>
  <si>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</si>
  <si>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</si>
  <si>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</si>
  <si>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</si>
  <si>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</si>
  <si>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</si>
  <si>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</si>
  <si>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</si>
  <si>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</si>
  <si>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</si>
  <si>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</si>
  <si>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</si>
  <si>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</si>
  <si>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</si>
  <si>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</si>
  <si>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</si>
  <si>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</si>
  <si>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</si>
  <si>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</si>
  <si>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</si>
  <si>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</si>
  <si>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</si>
  <si>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</si>
  <si>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</si>
  <si>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</si>
  <si>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</si>
  <si>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</si>
  <si>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</si>
  <si>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</si>
  <si>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</si>
  <si>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</si>
  <si>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</si>
  <si>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</si>
  <si>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</si>
  <si>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</si>
  <si>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</si>
  <si>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</si>
  <si>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</si>
  <si>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</si>
  <si>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</si>
  <si>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</si>
  <si>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</si>
  <si>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</si>
  <si>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</si>
  <si>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</si>
  <si>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</si>
  <si>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</si>
  <si>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</si>
  <si>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</si>
  <si>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</si>
  <si>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</si>
  <si>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</si>
  <si>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</si>
  <si>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</si>
  <si>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</si>
  <si>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</si>
  <si>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</si>
  <si>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</si>
  <si>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</si>
  <si>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</si>
  <si>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</si>
  <si>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</si>
  <si>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</si>
  <si>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</si>
  <si>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</si>
  <si>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</si>
  <si>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</si>
  <si>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</si>
  <si>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</si>
  <si>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</si>
  <si>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</si>
  <si>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</si>
  <si>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</si>
  <si>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</si>
  <si>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</si>
  <si>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</si>
  <si>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</si>
  <si>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</si>
  <si>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</si>
  <si>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</si>
  <si>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</si>
  <si>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</si>
  <si>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</si>
  <si>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</si>
  <si>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</si>
  <si>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</si>
  <si>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</si>
  <si>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</si>
  <si>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</si>
  <si>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</si>
  <si>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</si>
  <si>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</si>
  <si>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</si>
  <si>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</si>
  <si>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</si>
  <si>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</si>
  <si>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</si>
  <si>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</si>
  <si>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</si>
  <si>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</si>
  <si>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</si>
  <si>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</si>
  <si>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</si>
  <si>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</si>
  <si>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</si>
  <si>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</si>
  <si>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</si>
  <si>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</si>
  <si>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</si>
  <si>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</si>
  <si>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</si>
  <si>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</si>
  <si>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</si>
  <si>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</si>
  <si>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</si>
  <si>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</si>
  <si>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</si>
  <si>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</si>
  <si>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</si>
  <si>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</si>
  <si>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</si>
  <si>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</si>
  <si>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</si>
  <si>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</si>
  <si>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</si>
  <si>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</si>
  <si>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</si>
  <si>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</si>
  <si>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</si>
  <si>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</si>
  <si>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</si>
  <si>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</si>
  <si>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</si>
  <si>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</si>
  <si>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</si>
  <si>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</si>
  <si>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</si>
  <si>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</si>
  <si>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</si>
  <si>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</si>
  <si>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</si>
  <si>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</si>
  <si>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</si>
  <si>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</si>
  <si>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</si>
  <si>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</si>
  <si>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</si>
  <si>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</si>
  <si>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</si>
  <si>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</si>
  <si>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</si>
  <si>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</si>
  <si>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</si>
  <si>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</si>
  <si>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</si>
  <si>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</si>
  <si>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</si>
  <si>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</si>
  <si>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</si>
  <si>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</si>
  <si>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</si>
  <si>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</si>
  <si>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</si>
  <si>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</si>
  <si>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</si>
  <si>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</si>
  <si>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</si>
  <si>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</si>
  <si>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</si>
  <si>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</si>
  <si>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</si>
  <si>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</si>
  <si>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</si>
  <si>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</si>
  <si>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</si>
  <si>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</si>
  <si>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</si>
  <si>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</si>
  <si>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</si>
  <si>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</si>
  <si>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</si>
  <si>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</si>
  <si>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</si>
  <si>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</si>
  <si>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</si>
  <si>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</si>
  <si>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</si>
  <si>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</si>
  <si>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</si>
  <si>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</si>
  <si>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</si>
  <si>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</si>
  <si>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</si>
  <si>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</si>
  <si>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</si>
  <si>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</si>
  <si>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</si>
  <si>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</si>
  <si>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</si>
  <si>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</si>
  <si>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</si>
  <si>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</si>
  <si>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</si>
  <si>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</si>
  <si>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</si>
  <si>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</si>
  <si>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</si>
  <si>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</si>
  <si>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</si>
  <si>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</si>
  <si>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</si>
  <si>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</si>
  <si>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</si>
  <si>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</si>
  <si>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</si>
  <si>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</si>
  <si>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</si>
  <si>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</si>
  <si>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</si>
  <si>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</si>
  <si>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</si>
  <si>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</si>
  <si>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</si>
  <si>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</si>
  <si>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</si>
  <si>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</si>
  <si>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</si>
  <si>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</si>
  <si>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</si>
  <si>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</si>
  <si>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</si>
  <si>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</si>
  <si>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</si>
  <si>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</si>
  <si>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</si>
  <si>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</si>
  <si>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</si>
  <si>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</si>
  <si>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</si>
  <si>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</si>
  <si>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</si>
  <si>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</si>
  <si>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</si>
  <si>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</si>
  <si>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</si>
  <si>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</si>
  <si>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</si>
  <si>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</si>
  <si>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</si>
  <si>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</si>
  <si>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</si>
  <si>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</si>
  <si>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</si>
  <si>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</si>
  <si>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</si>
  <si>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</si>
  <si>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</si>
  <si>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</si>
  <si>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</si>
  <si>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</si>
  <si>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</si>
  <si>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</si>
  <si>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</si>
  <si>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</si>
  <si>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</si>
  <si>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</si>
  <si>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</si>
  <si>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</si>
  <si>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</si>
  <si>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</si>
  <si>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</si>
  <si>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</si>
  <si>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</si>
  <si>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</si>
  <si>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</si>
  <si>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</si>
  <si>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</si>
  <si>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</si>
  <si>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</si>
  <si>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</si>
  <si>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</si>
  <si>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</si>
  <si>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</si>
  <si>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</si>
  <si>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</si>
  <si>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</si>
  <si>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</si>
  <si>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</si>
  <si>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</si>
  <si>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</si>
  <si>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</si>
  <si>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</si>
  <si>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</si>
  <si>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</si>
  <si>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</si>
  <si>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</si>
  <si>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</si>
  <si>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</si>
  <si>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</si>
  <si>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</si>
  <si>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</si>
  <si>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</si>
  <si>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</si>
  <si>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</si>
  <si>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</si>
  <si>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</si>
  <si>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</si>
  <si>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</si>
  <si>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</si>
  <si>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</si>
  <si>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</si>
  <si>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</si>
  <si>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</si>
  <si>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</si>
  <si>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</si>
  <si>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</si>
  <si>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</si>
  <si>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</si>
  <si>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</si>
  <si>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</si>
  <si>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</si>
  <si>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</si>
  <si>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</si>
  <si>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</si>
  <si>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</si>
  <si>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</si>
  <si>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</si>
  <si>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</si>
  <si>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</si>
  <si>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</si>
  <si>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</si>
  <si>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</si>
  <si>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</si>
  <si>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</si>
  <si>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</si>
  <si>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</si>
  <si>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</si>
  <si>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</si>
  <si>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</si>
  <si>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</si>
  <si>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</si>
  <si>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</si>
  <si>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</si>
  <si>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</si>
  <si>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</si>
  <si>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</si>
  <si>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</si>
  <si>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</si>
  <si>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</si>
  <si>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</si>
  <si>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</si>
  <si>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</si>
  <si>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</si>
  <si>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</si>
  <si>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</si>
  <si>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</si>
  <si>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</si>
  <si>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</si>
  <si>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</si>
  <si>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</si>
  <si>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</si>
  <si>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</si>
  <si>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</si>
  <si>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</si>
  <si>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</si>
  <si>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</si>
  <si>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</si>
  <si>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</si>
  <si>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</si>
  <si>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</si>
  <si>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</si>
  <si>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</si>
  <si>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</si>
  <si>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</si>
  <si>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</si>
  <si>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</si>
  <si>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</si>
  <si>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</si>
  <si>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</si>
  <si>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</si>
  <si>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</si>
  <si>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</si>
  <si>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</si>
  <si>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</si>
  <si>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</si>
  <si>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</si>
  <si>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</si>
  <si>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</si>
  <si>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</si>
  <si>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</si>
  <si>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</si>
  <si>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</si>
  <si>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</si>
  <si>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</si>
  <si>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</si>
  <si>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</si>
  <si>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</si>
  <si>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</si>
  <si>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</si>
  <si>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</si>
  <si>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</si>
  <si>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</si>
  <si>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</si>
  <si>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</si>
  <si>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</si>
  <si>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</si>
  <si>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</si>
  <si>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</si>
  <si>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</si>
  <si>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</si>
  <si>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</si>
  <si>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</si>
  <si>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</si>
  <si>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</si>
  <si>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</si>
  <si>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</si>
  <si>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</si>
  <si>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</si>
  <si>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</si>
  <si>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</si>
  <si>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</si>
  <si>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</si>
  <si>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</si>
  <si>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</si>
  <si>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</si>
  <si>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</si>
  <si>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</si>
  <si>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</si>
  <si>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</si>
  <si>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</si>
  <si>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</si>
  <si>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</si>
  <si>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</si>
  <si>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</si>
  <si>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</si>
  <si>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</si>
  <si>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</si>
  <si>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</si>
  <si>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</si>
  <si>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</si>
  <si>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</si>
  <si>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</si>
  <si>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</si>
  <si>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</si>
  <si>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</si>
  <si>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</si>
  <si>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</si>
  <si>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</si>
  <si>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</si>
  <si>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</si>
  <si>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</si>
  <si>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</si>
  <si>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</si>
  <si>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</si>
  <si>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</si>
  <si>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</si>
  <si>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</si>
  <si>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</si>
  <si>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</si>
  <si>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</si>
  <si>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</si>
  <si>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</si>
  <si>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</si>
  <si>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</si>
  <si>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</si>
  <si>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</si>
  <si>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</si>
  <si>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</si>
  <si>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</si>
  <si>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</si>
  <si>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</si>
  <si>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</si>
  <si>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</si>
  <si>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</si>
  <si>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</si>
  <si>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</si>
  <si>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</si>
  <si>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</si>
  <si>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</si>
  <si>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</si>
  <si>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</si>
  <si>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</si>
  <si>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</si>
  <si>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</si>
  <si>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</si>
  <si>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</si>
  <si>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</si>
  <si>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</si>
  <si>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</si>
  <si>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</si>
  <si>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</si>
  <si>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</si>
  <si>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</si>
  <si>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</si>
  <si>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</si>
  <si>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</si>
  <si>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</si>
  <si>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</si>
  <si>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</si>
  <si>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</si>
  <si>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</si>
  <si>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</si>
  <si>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</si>
  <si>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</si>
  <si>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</si>
  <si>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</si>
  <si>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</si>
  <si>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</si>
  <si>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</si>
  <si>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</si>
  <si>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</si>
  <si>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</si>
  <si>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</si>
  <si>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</si>
  <si>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</si>
  <si>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</si>
  <si>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</si>
  <si>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</si>
  <si>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</si>
  <si>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</si>
  <si>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</si>
  <si>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</si>
  <si>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</si>
  <si>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</si>
  <si>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</si>
  <si>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</si>
  <si>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</si>
  <si>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</si>
  <si>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</si>
  <si>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</si>
  <si>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</si>
  <si>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</si>
  <si>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</si>
  <si>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</si>
  <si>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</si>
  <si>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</si>
  <si>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</si>
  <si>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</si>
  <si>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</si>
  <si>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</si>
  <si>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</si>
  <si>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</si>
  <si>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</si>
  <si>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</si>
  <si>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</si>
  <si>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</si>
  <si>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</si>
  <si>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</si>
  <si>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</si>
  <si>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</si>
  <si>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</si>
  <si>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</si>
  <si>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</si>
  <si>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</si>
  <si>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</si>
  <si>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</si>
  <si>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</si>
  <si>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</si>
  <si>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</si>
  <si>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</si>
  <si>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</si>
  <si>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</si>
  <si>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</si>
  <si>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</si>
  <si>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</si>
  <si>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</si>
  <si>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</si>
  <si>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</si>
  <si>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</si>
  <si>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</si>
  <si>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</si>
  <si>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</si>
  <si>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</si>
  <si>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</si>
  <si>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</si>
  <si>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</si>
  <si>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</si>
  <si>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</si>
  <si>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</si>
  <si>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</si>
  <si>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</si>
  <si>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</si>
  <si>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</si>
  <si>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</si>
  <si>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</si>
  <si>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</si>
  <si>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</si>
  <si>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</si>
  <si>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</si>
  <si>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</si>
  <si>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</si>
  <si>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</si>
  <si>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</si>
  <si>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</si>
  <si>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</si>
  <si>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</si>
  <si>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</si>
  <si>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</si>
  <si>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</si>
  <si>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</si>
  <si>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</si>
  <si>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</si>
  <si>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</si>
  <si>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</si>
  <si>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</si>
  <si>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</si>
  <si>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</si>
  <si>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</si>
  <si>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</si>
  <si>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</si>
  <si>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</si>
  <si>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</si>
  <si>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</si>
  <si>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</si>
  <si>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</si>
  <si>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</si>
  <si>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</si>
  <si>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</si>
  <si>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</si>
  <si>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</si>
  <si>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</si>
  <si>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</si>
  <si>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</si>
  <si>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</si>
  <si>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</si>
  <si>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</si>
  <si>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</si>
  <si>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</si>
  <si>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</si>
  <si>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</si>
  <si>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</si>
  <si>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</si>
  <si>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</si>
  <si>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</si>
  <si>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</si>
  <si>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</si>
  <si>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</si>
  <si>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</si>
  <si>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</si>
  <si>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</si>
  <si>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</si>
  <si>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</si>
  <si>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</si>
  <si>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</si>
  <si>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</si>
  <si>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</si>
  <si>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</si>
  <si>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</si>
  <si>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</si>
  <si>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</si>
  <si>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</si>
  <si>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</si>
  <si>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</si>
  <si>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</si>
  <si>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</si>
  <si>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</si>
  <si>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</si>
  <si>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</si>
  <si>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</si>
  <si>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</si>
  <si>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</si>
  <si>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</si>
  <si>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</si>
  <si>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</si>
  <si>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</si>
  <si>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</si>
  <si>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</si>
  <si>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</si>
  <si>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</si>
  <si>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</si>
  <si>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</si>
  <si>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</si>
  <si>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</si>
  <si>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</si>
  <si>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</si>
  <si>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</si>
  <si>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</si>
  <si>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</si>
  <si>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</si>
  <si>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</si>
  <si>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</si>
  <si>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</si>
  <si>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</si>
  <si>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</si>
  <si>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</si>
  <si>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</si>
  <si>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</si>
  <si>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</si>
  <si>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</si>
  <si>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</si>
  <si>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</si>
  <si>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</si>
  <si>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</si>
  <si>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</si>
  <si>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</si>
  <si>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</si>
  <si>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</si>
  <si>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</si>
  <si>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</si>
  <si>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</si>
  <si>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</si>
  <si>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</si>
  <si>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</si>
  <si>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</si>
  <si>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</si>
  <si>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</si>
  <si>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</si>
  <si>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</si>
  <si>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</si>
  <si>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</si>
  <si>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</si>
  <si>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</si>
  <si>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</si>
  <si>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</si>
  <si>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</si>
  <si>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</si>
  <si>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</si>
  <si>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</si>
  <si>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</si>
  <si>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</si>
  <si>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</si>
  <si>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</si>
  <si>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</si>
  <si>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</si>
  <si>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</si>
  <si>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</si>
  <si>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</si>
  <si>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</si>
  <si>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</si>
  <si>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</si>
  <si>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</si>
  <si>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</si>
  <si>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</si>
  <si>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</si>
  <si>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</si>
  <si>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</si>
  <si>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</si>
  <si>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</si>
  <si>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</si>
  <si>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</si>
  <si>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</si>
  <si>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</si>
  <si>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</si>
  <si>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</si>
  <si>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</si>
  <si>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</si>
  <si>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</si>
  <si>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</si>
  <si>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</si>
  <si>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</si>
  <si>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</si>
  <si>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</si>
  <si>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</si>
  <si>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</si>
  <si>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</si>
  <si>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</si>
  <si>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</si>
  <si>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</si>
  <si>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</si>
  <si>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</si>
  <si>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</si>
  <si>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</si>
  <si>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</si>
  <si>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</si>
  <si>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</si>
  <si>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</si>
  <si>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</si>
  <si>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</si>
  <si>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</si>
  <si>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</si>
  <si>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</si>
  <si>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</si>
  <si>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</si>
  <si>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</si>
  <si>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</si>
  <si>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</si>
  <si>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</si>
  <si>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</si>
  <si>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</si>
  <si>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</si>
  <si>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</si>
  <si>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</si>
  <si>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</si>
  <si>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</si>
  <si>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</si>
  <si>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</si>
  <si>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</si>
  <si>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</si>
  <si>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</si>
  <si>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</si>
  <si>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</si>
  <si>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</si>
  <si>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</si>
  <si>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</si>
  <si>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</si>
  <si>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</si>
  <si>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</si>
  <si>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</si>
  <si>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</si>
  <si>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</si>
  <si>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</si>
  <si>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</si>
  <si>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</si>
  <si>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</si>
  <si>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</si>
  <si>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</si>
  <si>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</si>
  <si>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</si>
  <si>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</si>
  <si>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</si>
  <si>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</si>
  <si>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</si>
  <si>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</si>
  <si>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</si>
  <si>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</si>
  <si>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</si>
  <si>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</si>
  <si>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</si>
  <si>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</si>
  <si>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</si>
  <si>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</si>
  <si>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</si>
  <si>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</si>
  <si>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</si>
  <si>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</si>
  <si>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</si>
  <si>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</si>
  <si>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</si>
  <si>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</si>
  <si>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</si>
  <si>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</si>
  <si>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</si>
  <si>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</si>
  <si>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</si>
  <si>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</si>
  <si>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</si>
  <si>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</si>
  <si>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</si>
  <si>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</si>
  <si>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</si>
  <si>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</si>
  <si>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</si>
  <si>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</si>
  <si>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</si>
  <si>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</si>
  <si>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</si>
  <si>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</si>
  <si>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</si>
  <si>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</si>
  <si>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</si>
  <si>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</si>
  <si>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</si>
  <si>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</si>
  <si>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</si>
  <si>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</si>
  <si>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</si>
  <si>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</si>
  <si>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</si>
  <si>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</si>
  <si>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</si>
  <si>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</si>
  <si>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</si>
  <si>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</si>
  <si>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</si>
  <si>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</si>
  <si>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</si>
  <si>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</si>
  <si>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</si>
  <si>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</si>
  <si>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</si>
  <si>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</si>
  <si>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</si>
  <si>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</si>
  <si>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</si>
  <si>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</si>
  <si>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</si>
  <si>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</si>
  <si>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</si>
  <si>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</si>
  <si>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</si>
  <si>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</si>
  <si>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</si>
  <si>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</si>
  <si>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</si>
  <si>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</si>
  <si>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</si>
  <si>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</si>
  <si>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</si>
  <si>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</si>
  <si>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</si>
  <si>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</si>
  <si>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</si>
  <si>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</si>
  <si>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</si>
  <si>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</si>
  <si>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</si>
  <si>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</si>
  <si>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</si>
  <si>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</si>
  <si>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</si>
  <si>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</si>
  <si>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</si>
  <si>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</si>
  <si>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</si>
  <si>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</si>
  <si>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</si>
  <si>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</si>
  <si>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</si>
  <si>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</si>
  <si>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</si>
  <si>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</si>
  <si>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</si>
  <si>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</si>
  <si>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</si>
  <si>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</si>
  <si>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</si>
  <si>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</si>
  <si>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</si>
  <si>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</si>
  <si>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</si>
  <si>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</si>
  <si>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</si>
  <si>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</si>
  <si>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</si>
  <si>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</si>
  <si>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</si>
  <si>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</si>
  <si>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</si>
  <si>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</si>
  <si>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</si>
  <si>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</si>
  <si>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</si>
  <si>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</si>
  <si>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</si>
  <si>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</si>
  <si>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</si>
  <si>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</si>
  <si>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</si>
  <si>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</si>
  <si>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</si>
  <si>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</si>
  <si>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</si>
  <si>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</si>
  <si>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</si>
  <si>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</si>
  <si>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</si>
  <si>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</si>
  <si>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</si>
  <si>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</si>
  <si>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</si>
  <si>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</si>
  <si>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</si>
  <si>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</si>
  <si>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</si>
  <si>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</si>
  <si>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</si>
  <si>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</si>
  <si>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</si>
  <si>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</si>
  <si>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</si>
  <si>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</si>
  <si>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</si>
  <si>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</si>
  <si>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</si>
  <si>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</si>
  <si>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</si>
  <si>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</si>
  <si>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</si>
  <si>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</si>
  <si>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</si>
  <si>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</si>
  <si>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</si>
  <si>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</si>
  <si>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</si>
  <si>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</si>
  <si>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</si>
  <si>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</si>
  <si>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</si>
  <si>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</si>
  <si>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</si>
  <si>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</si>
  <si>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</si>
  <si>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</si>
  <si>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</si>
  <si>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</si>
  <si>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</si>
  <si>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</si>
  <si>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</si>
  <si>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</si>
  <si>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</si>
  <si>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</si>
  <si>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</si>
  <si>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</si>
  <si>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</si>
  <si>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</si>
  <si>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</si>
  <si>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</si>
  <si>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</si>
  <si>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</si>
  <si>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</si>
  <si>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</si>
  <si>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</si>
  <si>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</si>
  <si>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</si>
  <si>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</si>
  <si>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</si>
  <si>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</si>
  <si>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</si>
  <si>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</si>
  <si>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</si>
  <si>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</si>
  <si>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</si>
  <si>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</si>
  <si>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</si>
  <si>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</si>
  <si>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</si>
  <si>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</si>
  <si>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</si>
  <si>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</si>
  <si>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</si>
  <si>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</si>
  <si>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</si>
  <si>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</si>
  <si>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</si>
  <si>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</si>
  <si>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</si>
  <si>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</si>
  <si>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</si>
  <si>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</si>
  <si>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</si>
  <si>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</si>
  <si>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</si>
  <si>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</si>
  <si>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</si>
  <si>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</si>
  <si>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</si>
  <si>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</si>
  <si>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</si>
  <si>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</si>
  <si>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</si>
  <si>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</si>
  <si>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</si>
  <si>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</si>
  <si>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</si>
  <si>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</si>
  <si>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</si>
  <si>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</si>
  <si>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</si>
  <si>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</si>
  <si>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</si>
  <si>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</si>
  <si>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</si>
  <si>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</si>
  <si>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</si>
  <si>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</si>
  <si>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</si>
  <si>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</si>
  <si>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</si>
  <si>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</si>
  <si>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</si>
  <si>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</si>
  <si>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</si>
  <si>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</si>
  <si>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</si>
  <si>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</si>
  <si>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</si>
  <si>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</si>
  <si>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</si>
  <si>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</si>
  <si>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</si>
  <si>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</si>
  <si>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</si>
  <si>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</si>
  <si>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</si>
  <si>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</si>
  <si>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</si>
  <si>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</si>
  <si>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</si>
  <si>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</si>
  <si>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</si>
  <si>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</si>
  <si>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</si>
  <si>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</si>
  <si>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</si>
  <si>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</si>
  <si>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</si>
  <si>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</si>
  <si>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</si>
  <si>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</si>
  <si>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</si>
  <si>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</si>
  <si>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</si>
  <si>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</si>
  <si>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</si>
  <si>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</si>
  <si>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</si>
  <si>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</si>
  <si>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</si>
  <si>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</si>
  <si>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</si>
  <si>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</si>
  <si>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</si>
  <si>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</si>
  <si>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</si>
  <si>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</si>
  <si>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</si>
  <si>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</si>
  <si>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</si>
  <si>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</si>
  <si>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</si>
  <si>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</si>
  <si>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</si>
  <si>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</si>
  <si>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</si>
  <si>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</si>
  <si>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</si>
  <si>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</si>
  <si>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</si>
  <si>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</si>
  <si>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</si>
  <si>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</si>
  <si>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</si>
  <si>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</si>
  <si>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</si>
  <si>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</si>
  <si>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</si>
  <si>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</si>
  <si>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</si>
  <si>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</si>
  <si>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</si>
  <si>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</si>
  <si>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</si>
  <si>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</si>
  <si>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</si>
  <si>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</si>
  <si>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</si>
  <si>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</si>
  <si>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</si>
  <si>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</si>
  <si>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</si>
  <si>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</si>
  <si>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</si>
  <si>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</si>
  <si>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</si>
  <si>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</si>
  <si>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</si>
  <si>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</si>
  <si>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</si>
  <si>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</si>
  <si>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</si>
  <si>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</si>
  <si>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</si>
  <si>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</si>
  <si>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</si>
  <si>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</si>
  <si>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</si>
  <si>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</si>
  <si>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</si>
  <si>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</si>
  <si>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</si>
  <si>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</si>
  <si>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</si>
  <si>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</si>
  <si>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</si>
  <si>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</si>
  <si>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</si>
  <si>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</si>
  <si>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</si>
  <si>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</si>
  <si>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</si>
  <si>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</si>
  <si>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</si>
  <si>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</si>
  <si>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</si>
  <si>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</si>
  <si>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</si>
  <si>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</si>
  <si>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</si>
  <si>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</si>
  <si>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</si>
  <si>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</si>
  <si>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</si>
  <si>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</si>
  <si>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</si>
  <si>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</si>
  <si>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</si>
  <si>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</si>
  <si>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</si>
  <si>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</si>
  <si>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</si>
  <si>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</si>
  <si>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</si>
  <si>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</si>
  <si>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</si>
  <si>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</si>
  <si>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</si>
  <si>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</si>
  <si>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</si>
  <si>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</si>
  <si>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</si>
  <si>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</si>
  <si>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</si>
  <si>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</si>
  <si>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</si>
  <si>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</si>
  <si>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</si>
  <si>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</si>
  <si>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</si>
  <si>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</si>
  <si>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</si>
  <si>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</si>
  <si>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</si>
  <si>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</si>
  <si>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</si>
  <si>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</si>
  <si>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</si>
  <si>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</si>
  <si>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</si>
  <si>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</si>
  <si>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</si>
  <si>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</si>
  <si>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</si>
  <si>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</si>
  <si>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</si>
  <si>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</si>
  <si>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</si>
  <si>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</si>
  <si>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</si>
  <si>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</si>
  <si>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</si>
  <si>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</si>
  <si>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</si>
  <si>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</si>
  <si>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</si>
  <si>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</si>
  <si>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</si>
  <si>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</si>
  <si>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</si>
  <si>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</si>
  <si>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</si>
  <si>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</si>
  <si>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</si>
  <si>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</si>
  <si>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</si>
  <si>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</si>
  <si>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</si>
  <si>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</si>
  <si>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</si>
  <si>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</si>
  <si>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</si>
  <si>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</si>
  <si>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</si>
  <si>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</si>
  <si>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</si>
  <si>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</si>
  <si>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</si>
  <si>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</si>
  <si>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</si>
  <si>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</si>
  <si>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</si>
  <si>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</si>
  <si>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</si>
  <si>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</si>
  <si>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</si>
  <si>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</si>
  <si>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</si>
  <si>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</si>
  <si>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</si>
  <si>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</si>
  <si>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</si>
  <si>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</si>
  <si>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</si>
  <si>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</si>
  <si>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</si>
  <si>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</si>
  <si>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</si>
  <si>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</si>
  <si>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</si>
  <si>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</si>
  <si>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</si>
  <si>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</si>
  <si>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</si>
  <si>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</si>
  <si>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</si>
  <si>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</si>
  <si>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</si>
  <si>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</si>
  <si>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</si>
  <si>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</si>
  <si>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</si>
  <si>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</si>
  <si>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</si>
  <si>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</si>
  <si>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</si>
  <si>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</si>
  <si>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</si>
  <si>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</si>
  <si>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</si>
  <si>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</si>
  <si>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</si>
  <si>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</si>
  <si>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</si>
  <si>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</si>
  <si>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</si>
  <si>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</si>
  <si>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</si>
  <si>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</si>
  <si>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</si>
  <si>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</si>
  <si>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</si>
  <si>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</si>
  <si>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</si>
  <si>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</si>
  <si>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</si>
  <si>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</si>
  <si>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</si>
  <si>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</si>
  <si>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</si>
  <si>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</si>
  <si>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</si>
  <si>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</si>
  <si>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</si>
  <si>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</si>
  <si>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</si>
  <si>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</si>
  <si>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</si>
  <si>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</si>
  <si>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</si>
  <si>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</si>
  <si>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</si>
  <si>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</si>
  <si>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</si>
  <si>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</si>
  <si>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</si>
  <si>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</si>
  <si>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</si>
  <si>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</si>
  <si>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</si>
  <si>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</si>
  <si>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</si>
  <si>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</si>
  <si>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</si>
  <si>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</si>
  <si>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</si>
  <si>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</si>
  <si>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</si>
  <si>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</si>
  <si>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</si>
  <si>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</si>
  <si>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</si>
  <si>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</si>
  <si>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</si>
  <si>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</si>
  <si>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</si>
  <si>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</si>
  <si>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</si>
  <si>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</si>
  <si>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</si>
  <si>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</si>
  <si>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</si>
  <si>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</si>
  <si>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</si>
  <si>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</si>
  <si>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</si>
  <si>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</si>
  <si>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</si>
  <si>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</si>
  <si>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</si>
  <si>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</si>
  <si>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</si>
  <si>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</si>
  <si>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</si>
  <si>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</si>
  <si>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</si>
  <si>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</si>
  <si>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</si>
  <si>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</si>
  <si>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</si>
  <si>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</si>
  <si>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</si>
  <si>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</si>
  <si>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</si>
  <si>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</si>
  <si>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</si>
  <si>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</si>
  <si>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</si>
  <si>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</si>
  <si>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</si>
  <si>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</si>
  <si>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</si>
  <si>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</si>
  <si>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</si>
  <si>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</si>
  <si>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</si>
  <si>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</si>
  <si>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</si>
  <si>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</si>
  <si>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</si>
  <si>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</si>
  <si>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</si>
  <si>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</si>
  <si>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</si>
  <si>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</si>
  <si>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</si>
  <si>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</si>
  <si>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</si>
  <si>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</si>
  <si>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</si>
  <si>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</si>
  <si>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</si>
  <si>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</si>
  <si>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</si>
  <si>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</si>
  <si>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</si>
  <si>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</si>
  <si>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</si>
  <si>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</si>
  <si>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</si>
  <si>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</si>
  <si>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</si>
  <si>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</si>
  <si>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</si>
  <si>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</si>
  <si>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</si>
  <si>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</si>
  <si>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</si>
  <si>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</si>
  <si>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</si>
  <si>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</si>
  <si>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</si>
  <si>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</si>
  <si>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</si>
  <si>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</si>
  <si>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</si>
  <si>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</si>
  <si>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</si>
  <si>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</si>
  <si>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</si>
  <si>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</si>
  <si>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</si>
  <si>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</si>
  <si>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</si>
  <si>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</si>
  <si>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</si>
  <si>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</si>
  <si>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</si>
  <si>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</si>
  <si>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</si>
  <si>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</si>
  <si>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</si>
  <si>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</si>
  <si>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</si>
  <si>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</si>
  <si>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</si>
  <si>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</si>
  <si>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</si>
  <si>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</si>
  <si>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</si>
  <si>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</si>
  <si>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</si>
  <si>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</si>
  <si>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</si>
  <si>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</si>
  <si>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</si>
  <si>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</si>
  <si>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</si>
  <si>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</si>
  <si>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</si>
  <si>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</si>
  <si>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</si>
  <si>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</si>
  <si>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</si>
  <si>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</si>
  <si>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</si>
  <si>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</si>
  <si>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</si>
  <si>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</si>
  <si>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</si>
  <si>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</si>
  <si>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</si>
  <si>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</si>
  <si>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</si>
  <si>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</si>
  <si>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</si>
  <si>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</si>
  <si>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</si>
  <si>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</si>
  <si>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</si>
  <si>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</si>
  <si>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</si>
  <si>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</si>
  <si>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</si>
  <si>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</si>
  <si>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</si>
  <si>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</si>
  <si>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</si>
  <si>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</si>
  <si>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</si>
  <si>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</si>
  <si>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</si>
  <si>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</si>
  <si>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</si>
  <si>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</si>
  <si>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</si>
  <si>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</si>
  <si>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</si>
  <si>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</si>
  <si>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</si>
  <si>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</si>
  <si>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</si>
  <si>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</si>
  <si>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</si>
  <si>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</si>
  <si>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</si>
  <si>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</si>
  <si>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</si>
  <si>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</si>
  <si>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</si>
  <si>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</si>
  <si>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</si>
  <si>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</si>
  <si>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</si>
  <si>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</si>
  <si>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</si>
  <si>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</si>
  <si>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</si>
  <si>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</si>
  <si>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</si>
  <si>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</si>
  <si>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</si>
  <si>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</si>
  <si>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</si>
  <si>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</si>
  <si>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</si>
  <si>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</si>
  <si>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</si>
  <si>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</si>
  <si>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</si>
  <si>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</si>
  <si>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</si>
  <si>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</si>
  <si>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</si>
  <si>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</si>
  <si>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</si>
  <si>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</si>
  <si>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</si>
  <si>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</si>
  <si>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</si>
  <si>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</si>
  <si>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</si>
  <si>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</si>
  <si>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</si>
  <si>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</si>
  <si>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</si>
  <si>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</si>
  <si>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</si>
  <si>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</si>
  <si>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</si>
  <si>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</si>
  <si>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</si>
  <si>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</si>
  <si>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</si>
  <si>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</si>
  <si>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</si>
  <si>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</si>
  <si>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</si>
  <si>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</si>
  <si>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</si>
  <si>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</si>
  <si>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</si>
  <si>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</si>
  <si>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</si>
  <si>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</si>
  <si>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</si>
  <si>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</si>
  <si>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</si>
  <si>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</si>
  <si>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</si>
  <si>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</si>
  <si>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</si>
  <si>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</si>
  <si>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</si>
  <si>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</si>
  <si>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</si>
  <si>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</si>
  <si>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</si>
  <si>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</si>
  <si>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</si>
  <si>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</si>
  <si>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</si>
  <si>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</si>
  <si>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</si>
  <si>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</si>
  <si>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</si>
  <si>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</si>
  <si>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</si>
  <si>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</si>
  <si>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</si>
  <si>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</si>
  <si>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</si>
  <si>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</si>
  <si>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</si>
  <si>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</si>
  <si>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</si>
  <si>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</si>
  <si>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</si>
  <si>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</si>
  <si>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</si>
  <si>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</si>
  <si>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</si>
  <si>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</si>
  <si>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</si>
  <si>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</si>
  <si>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</si>
  <si>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</si>
  <si>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</si>
  <si>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</si>
  <si>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</si>
  <si>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</si>
  <si>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</si>
  <si>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</si>
  <si>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</si>
  <si>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</si>
  <si>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</si>
  <si>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</si>
  <si>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</si>
  <si>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</si>
  <si>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</si>
  <si>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</si>
  <si>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</si>
  <si>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</si>
  <si>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</si>
  <si>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</si>
  <si>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</si>
  <si>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</si>
  <si>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</si>
  <si>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</si>
  <si>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</si>
  <si>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</si>
  <si>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</si>
  <si>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</si>
  <si>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</si>
  <si>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PCM-20251122-00000912</t>
  </si>
  <si>
    <t>ETA 40min</t>
  </si>
  <si>
    <t>PCM-20251122-00000788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</si>
  <si>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</si>
  <si>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</si>
  <si>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</si>
  <si>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</si>
  <si>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</si>
  <si>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</si>
  <si>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</si>
  <si>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</si>
  <si>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</si>
  <si>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</si>
  <si>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</si>
  <si>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</si>
  <si>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</si>
  <si>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</si>
  <si>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</si>
  <si>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</si>
  <si>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</si>
  <si>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</si>
  <si>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</si>
  <si>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</si>
  <si>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</si>
  <si>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</si>
  <si>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</si>
  <si>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</si>
  <si>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</si>
  <si>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</si>
  <si>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</si>
  <si>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</si>
  <si>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</si>
  <si>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</si>
  <si>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</si>
  <si>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</si>
  <si>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</si>
  <si>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</si>
  <si>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</si>
  <si>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</si>
  <si>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</si>
  <si>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</si>
  <si>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</si>
  <si>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</si>
  <si>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</si>
  <si>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</si>
  <si>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</si>
  <si>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</si>
  <si>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</si>
  <si>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</si>
  <si>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</si>
  <si>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</si>
  <si>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</si>
  <si>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</si>
  <si>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</si>
  <si>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</si>
  <si>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</si>
  <si>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</si>
  <si>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</si>
  <si>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</si>
  <si>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</si>
  <si>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</si>
  <si>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</si>
  <si>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</si>
  <si>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</si>
  <si>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</si>
  <si>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</si>
  <si>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</si>
  <si>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</si>
  <si>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</si>
  <si>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</si>
  <si>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</si>
  <si>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</si>
  <si>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</si>
  <si>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</si>
  <si>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</si>
  <si>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</si>
  <si>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</si>
  <si>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</si>
  <si>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</si>
  <si>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</si>
  <si>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</si>
  <si>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</si>
  <si>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</si>
  <si>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</si>
  <si>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</si>
  <si>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</si>
  <si>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</si>
  <si>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</si>
  <si>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PCM-20251122-00000774</t>
  </si>
  <si>
    <t>ETA 20 mins</t>
  </si>
  <si>
    <t>PCM-20251122-00000975</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</si>
  <si>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</si>
  <si>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</si>
  <si>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</si>
  <si>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</si>
  <si>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</si>
  <si>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</si>
  <si>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</si>
  <si>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</si>
  <si>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</si>
  <si>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</si>
  <si>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</si>
  <si>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</si>
  <si>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</si>
  <si>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PCM-20251122-00000960</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</si>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</sst>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1" totalsRowShown="0" headerRowDxfId="31" dataDxfId="30" headerRowBorderDxfId="28" tableBorderDxfId="29">
  <autoFilter ref="A1:L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F10" sqref="F10"/>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320.68439398147893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0.15138472222315613</v>
      </c>
      <c r="H3" s="143">
        <v>45983.577280092592</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15878</v>
      </c>
      <c r="E4" s="63" t="s">
        <v>39021</v>
      </c>
      <c r="F4" s="150">
        <v>45983.582071759258</v>
      </c>
      <c r="G4" s="149">
        <f ca="1">IFERROR(NOW()-F4,"-")</f>
        <v>5.0748148147249594E-2</v>
      </c>
      <c r="H4" s="143">
        <v>45983.577199074076</v>
      </c>
      <c r="I4" s="141" t="str">
        <f>IFERROR(VLOOKUP(D4,DB!A:F,6,0),"")</f>
        <v>Generator-SG</v>
      </c>
      <c r="J4" s="141" t="str">
        <f>IFERROR(VLOOKUP(D4,DB!A:G,7,0),"")</f>
        <v>Vandalized</v>
      </c>
      <c r="K4" s="145" t="s">
        <v>39026</v>
      </c>
      <c r="L4" s="146" t="str">
        <f>IFERROR(VLOOKUP(D4,DB!A:I,9,0),"")</f>
        <v>Latis</v>
      </c>
    </row>
    <row r="5" spans="1:15" ht="15" customHeight="1">
      <c r="A5" s="151" t="s">
        <v>39027</v>
      </c>
      <c r="B5" s="141" t="str">
        <f>IFERROR(VLOOKUP(D5,DB!A:K,11,0),"")</f>
        <v>R1</v>
      </c>
      <c r="C5" s="141">
        <v>4</v>
      </c>
      <c r="D5" s="133" t="s">
        <v>9278</v>
      </c>
      <c r="E5" s="63" t="s">
        <v>39021</v>
      </c>
      <c r="F5" s="150">
        <v>45983.582071759258</v>
      </c>
      <c r="G5" s="149">
        <f ca="1">IFERROR(NOW()-F5,"-")</f>
        <v>5.0748148147249594E-2</v>
      </c>
      <c r="H5" s="143">
        <v>45983.525208333333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45983.632819907405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45983.632819907405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45983.632819907405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45983.632819907405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45983.632819907405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45983.632819907405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45983.632819907405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45983.632819907405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45983.632819907405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45983.632819907405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45983.632819907405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45983.632819907405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45983.632819907405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45983.632819907405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45983.632819907405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45983.632819907405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45983.632819907405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45983.632819907405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45983.632819907405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45983.632819907405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45983.632819907405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45983.632819907405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45983.632819907405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45983.632819907405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45983.632819907405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45983.632819907405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45983.632819907405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45983.632819907405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45983.632819907405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45983.632819907405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45983.632819907405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45983.632819907405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45983.632819907405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45983.632819907405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45983.632819907405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45983.632819907405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45983.632819907405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45983.632819907405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45983.632819907405</v>
      </c>
      <c r="H44" s="143"/>
      <c r="I44" s="141" t="str">
        <f>IFERROR(VLOOKUP(D44,DB!A:F,6,0),"")</f>
        <v/>
      </c>
      <c r="J44" s="141" t="str">
        <f>IFERROR(VLOOKUP(D44,DB!A:G,7,0),"")</f>
        <v/>
      </c>
      <c r="K44" s="145"/>
      <c r="L44" s="146" t="str">
        <f>IFERROR(VLOOKUP(D44,DB!A:I,9,0),"")</f>
        <v/>
      </c>
    </row>
    <row r="45" spans="1:12" ht="15" customHeight="1">
      <c r="A45" s="147"/>
      <c r="B45" s="134" t="str">
        <f>IFERROR(VLOOKUP(D45,DB!A:K,11,0),"")</f>
        <v/>
      </c>
      <c r="C45" s="134"/>
      <c r="D45" s="148"/>
      <c r="E45" s="135"/>
      <c r="F45" s="136"/>
      <c r="G45" s="137">
        <f ca="1">IFERROR(NOW()-F45,"-")</f>
        <v>45983.632819907405</v>
      </c>
      <c r="H45" s="136"/>
      <c r="I45" s="134" t="str">
        <f>IFERROR(VLOOKUP(D45,DB!A:F,6,0),"")</f>
        <v/>
      </c>
      <c r="J45" s="134" t="str">
        <f>IFERROR(VLOOKUP(D45,DB!A:G,7,0),"")</f>
        <v/>
      </c>
      <c r="K45" s="138"/>
      <c r="L45" s="139" t="str">
        <f>IFERROR(VLOOKUP(D45,DB!A:I,9,0),"")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158.6329819444436</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45983.632819907405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45983.632819907405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45983.632819907405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45983.632819907405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45983.632819907405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45983.632819907405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45983.632819907405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45983.632819907405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45983.632819907405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45983.632819907405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45983.632819907405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45983.632819907405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45983.632819907405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45983.632819907405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45983.632819907405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45983.632819907405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45983.632819907405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45983.632819907405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45983.632819907405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45983.632819907405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45983.632819907405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45983.632819907405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45983.632819907405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45983.632819907405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45983.632819907405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45983.632819907405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45983.632819907405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45983.632819907405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45983.632819907405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45983.632819907405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45983.632819907405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45983.632819907405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45983.632819907405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45983.632819907405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45983.632819907405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45983.632819907405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45983.632819907405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45983.632819907405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45983.632819907405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45983.632819907405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45983.632819907405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45983.632819907405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45983.632819907405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45983.632819907405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45983.632819907405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45983.632819907405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45983.632819907405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45983.632819907405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45983.632819907405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45983.632819907405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45983.632819907405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45983.632819907405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45983.632819907405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45983.632819907405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45983.632819907405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45983.632819907405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45983.632819907405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45983.632819907405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45983.632819907405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45983.632819907405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45983.632819907405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45983.632819907405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45983.632819907405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45983.632819907405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45983.632819907405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45983.632819907405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45983.632819907405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45983.632819907405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45983.632819907405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45983.632819907405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45983.632819907405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45983.632819907405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45983.632819907405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45983.632819907405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45983.632819907405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45983.632819907405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45983.632819907405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45983.632819907405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45983.632819907405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45983.632819907405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45983.632819907405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45983.632819907405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45983.632819907405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45983.632819907405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45983.632819907405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45983.632819907405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45983.632819907405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45983.632819907405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45983.632819907405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45983.632819907405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45983.632819907405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45983.632819907405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45983.632819907405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45983.632819907405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45983.632819907405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45983.632819907405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45983.632819907405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45983.632819907405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45983.632819907405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45983.632819907405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45983.632819907405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45983.632819907405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45983.632819907405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45983.632819907405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45983.632819907405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45983.632819907405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45983.632819907405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45983.632819907405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45983.632819907405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45983.632819907405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45983.632819907405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45983.632819907405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45983.632819907405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45983.632819907405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45983.632819907405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45983.632819907405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45983.632819907405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45983.632819907405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45983.632819907405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45983.632819907405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45983.632819907405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45983.632819907405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45983.632819907405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45983.632819907405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45983.632819907405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45983.632819907405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45983.632819907405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45983.632819907405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45983.632819907405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45983.632819907405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45983.632819907405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45983.632819907405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45983.632819907405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45983.632819907405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45983.632819907405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45983.632819907405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45983.632819907405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45983.632819907405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45983.632819907405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45983.632819907405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45983.632819907405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45983.632819907405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45983.632819907405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45983.632819907405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45983.632819907405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45983.632819907405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45983.632819907405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45983.632819907405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45983.632819907405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45983.632819907405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45983.632819907405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45983.632819907405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45983.632819907405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45983.632819907405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45983.632819907405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45983.632819907405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45983.632819907405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45983.632819907405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45983.632819907405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45983.632819907405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45983.632819907405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45983.632819907405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45983.632819907405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45983.632819907405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45983.632819907405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45983.632819907405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45983.632819907405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45983.632819907405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45983.632819907405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45983.632819907405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45983.632819907405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45983.632819907405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45983.632819907405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45983.632819907405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45983.632819907405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45983.632819907405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45983.632819907405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45983.632819907405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45983.632819907405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45983.632819907405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45983.632819907405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45983.632819907405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45983.632819907405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45983.632819907405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45983.632819907405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45983.632819907405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45983.632819907405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45983.632819907405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45983.632819907405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45983.632819907405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45983.632819907405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45983.632819907405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45983.632819907405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45983.632819907405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45983.632819907405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45983.632819907405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45983.632819907405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45983.632819907405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45983.632819907405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45983.632819907405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45983.632819907405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45983.632819907405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45983.632819907405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45983.632819907405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45983.632819907405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45983.632819907405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45983.632819907405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45983.632819907405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45983.632819907405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45983.632819907405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45983.632819907405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45983.632819907405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45983.632819907405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45983.632819907405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45983.632819907405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45983.632819907405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45983.632819907405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45983.632819907405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45983.632819907405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45983.632819907405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45983.632819907405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45983.632819907405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45983.632819907405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45983.632819907405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45983.632819907405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45983.632819907405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45983.632819907405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45983.632819907405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45983.632819907405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45983.632819907405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45983.632819907405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45983.632819907405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45983.632819907405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45983.632819907405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45983.632819907405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45983.632819907405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45983.632819907405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45983.632819907405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45983.632819907405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45983.632819907405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45983.632819907405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45983.632819907405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45983.632819907405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45983.632819907405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45983.632819907405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45983.632819907405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45983.632819907405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45983.632819907405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45983.632819907405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45983.632819907405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45983.632819907405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45983.632819907405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45983.632819907405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45983.632819907405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45983.632819907405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45983.632819907405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45983.632819907405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45983.632819907405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45983.632819907405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45983.632819907405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45983.632819907405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45983.632819907405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45983.632819907405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45983.632819907405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45983.632819907405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45983.632819907405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45983.632819907405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45983.632819907405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45983.632819907405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45983.632819907405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45983.632819907405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45983.632819907405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45983.632819907405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45983.632819907405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45983.632819907405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45983.632819907405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45983.632819907405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45983.632819907405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45983.632819907405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45983.632819907405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45983.632819907405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45983.632819907405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45983.632819907405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45983.632819907405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45983.632819907405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45983.632819907405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45983.632819907405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45983.632819907405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45983.632819907405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45983.632819907405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45983.632819907405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45983.632819907405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45983.632819907405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45983.632819907405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45983.632819907405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45983.632819907405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45983.632819907405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45983.632819907405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45983.632819907405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45983.632819907405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45983.632819907405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45983.632819907405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45983.632819907405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45983.632819907405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45983.632819907405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45983.632819907405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45983.632819907405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45983.632819907405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45983.632819907405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45983.632819907405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45983.632819907405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45983.632819907405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45983.632819907405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45983.632819907405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45983.632819907405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45983.632819907405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45983.632819907405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45983.632819907405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45983.632819907405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45983.632819907405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45983.632819907405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45983.632819907405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45983.632819907405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45983.632819907405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45983.632819907405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45983.632819907405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45983.632819907405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45983.632819907405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45983.632819907405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45983.632819907405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45983.632819907405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45983.632819907405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45983.632819907405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45983.632819907405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45983.632819907405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45983.632819907405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45983.632819907405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45983.632819907405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45983.632819907405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45983.632819907405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45983.632819907405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45983.632819907405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45983.632819907405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45983.632819907405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45983.632819907405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45983.632819907405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45983.632819907405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45983.632819907405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45983.632819907405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45983.632819907405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45983.632819907405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45983.632819907405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45983.632819907405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45983.632819907405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45983.632819907405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45983.632819907405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45983.632819907405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45983.632819907405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45983.632819907405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45983.632819907405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45983.632819907405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45983.632819907405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45983.632819907405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45983.632819907405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45983.632819907405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45983.632819907405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45983.632819907405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45983.632819907405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45983.632819907405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45983.632819907405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45983.632819907405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45983.632819907405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45983.632819907405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45983.632819907405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45983.632819907405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45983.632819907405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45983.632819907405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45983.632819907405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45983.632819907405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45983.632819907405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45983.632819907405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45983.632819907405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45983.632819907405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45983.632819907405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45983.632819907405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45983.632819907405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45983.632819907405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45983.632819907405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45983.632819907405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45983.632819907405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45983.632819907405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45983.632819907405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45983.632819907405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45983.632819907405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45983.632819907405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45983.632819907405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45983.632819907405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45983.632819907405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45983.632819907405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45983.632819907405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45983.632819907405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45983.632819907405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45983.632819907405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45983.632819907405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45983.632819907405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45983.632819907405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45983.632819907405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45983.632819907405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45983.632819907405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45983.632819907405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45983.632819907405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45983.632819907405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45983.632819907405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45983.632819907405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45983.632819907405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45983.632819907405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45983.632819907405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45983.632819907405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45983.632819907405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45983.632819907405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45983.632819907405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45983.632819907405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45983.632819907405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45983.632819907405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45983.632819907405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45983.632819907405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45983.632819907405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45983.632819907405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45983.632819907405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45983.632819907405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45983.632819907405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45983.632819907405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45983.632819907405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45983.632819907405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45983.632819907405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45983.632819907405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45983.632819907405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45983.632819907405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45983.632819907405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45983.632819907405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45983.632819907405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45983.632819907405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45983.632819907405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45983.632819907405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45983.632819907405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45983.632819907405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45983.632819907405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45983.632819907405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45983.632819907405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45983.632819907405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45983.632819907405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45983.632819907405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45983.632819907405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45983.632819907405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45983.632819907405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45983.632819907405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45983.632819907405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45983.632819907405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45983.632819907405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45983.632819907405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45983.632819907405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45983.632819907405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45983.632819907405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45983.632819907405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45983.632819907405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45983.632819907405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45983.632819907405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45983.632819907405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45983.632819907405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45983.632819907405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45983.632819907405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45983.632819907405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45983.632819907405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45983.632819907405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45983.632819907405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45983.632819907405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45983.632819907405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45983.632819907405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45983.632819907405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45983.632819907405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45983.632819907405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45983.632819907405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45983.632819907405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45983.632819907405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45983.632819907405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45983.632819907405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45983.632819907405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45983.632819907405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45983.632819907405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45983.632819907405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45983.632819907405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45983.632819907405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45983.632819907405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45983.632819907405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45983.632819907405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45983.632819907405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45983.632819907405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45983.632819907405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45983.632819907405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45983.632819907405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45983.632819907405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45983.632819907405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45983.632819907405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45983.632819907405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45983.632819907405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45983.632819907405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45983.632819907405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45983.632819907405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45983.632819907405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45983.632819907405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45983.632819907405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45983.632819907405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45983.632819907405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45983.632819907405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45983.632819907405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45983.632819907405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45983.632819907405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45983.632819907405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45983.632819907405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45983.632819907405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45983.632819907405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45983.632819907405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45983.632819907405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45983.632819907405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45983.632819907405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45983.632819907405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45983.632819907405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45983.632819907405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45983.632819907405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45983.632819907405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45983.632819907405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45983.632819907405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45983.632819907405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45983.632819907405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45983.632819907405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45983.632819907405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45983.632819907405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45983.632819907405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45983.632819907405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45983.632819907405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45983.632819907405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45983.632819907405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45983.632819907405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45983.632819907405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45983.632819907405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45983.632819907405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45983.632819907405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45983.632819907405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45983.632819907405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45983.632819907405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45983.632819907405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45983.632819907405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45983.632819907405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45983.632819907405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45983.632819907405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45983.632819907405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45983.632819907405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45983.632819907405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45983.632819907405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45983.632819907405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45983.632819907405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45983.632819907405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45983.632819907405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45983.632819907405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45983.632819907405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45983.632819907405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45983.632819907405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45983.632819907405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45983.632819907405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45983.632819907405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45983.632819907405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45983.632819907405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45983.632819907405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45983.632819907405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45983.632819907405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45983.632819907405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45983.632819907405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45983.632819907405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45983.632819907405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45983.632819907405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45983.632819907405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45983.632819907405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45983.632819907405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45983.632819907405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45983.632819907405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45983.632819907405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45983.632819907405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45983.632819907405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45983.632819907405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45983.632819907405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45983.632819907405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45983.632819907405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45983.632819907405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45983.632819907405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45983.632819907405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45983.632819907405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45983.632819907405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45983.632819907405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45983.632819907405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45983.632819907405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45983.632819907405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45983.632819907405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45983.632819907405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45983.632819907405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45983.632819907405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45983.632819907405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45983.632819907405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45983.632819907405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45983.632819907405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45983.632819907405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45983.632819907405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45983.632819907405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45983.632819907405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45983.632819907405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45983.632819907405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45983.632819907405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45983.632819907405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45983.632819907405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45983.632819907405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45983.632819907405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45983.632819907405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45983.632819907405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45983.632819907405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45983.632819907405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45983.632819907405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45983.632819907405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45983.632819907405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45983.632819907405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45983.632819907405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45983.632819907405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45983.632819907405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45983.632819907405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45983.632819907405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45983.632819907405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45983.632819907405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45983.632819907405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45983.632819907405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45983.632819907405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45983.632819907405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45983.632819907405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45983.632819907405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45983.632819907405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45983.632819907405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45983.632819907405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45983.632819907405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45983.632819907405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45983.632819907405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45983.632819907405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45983.632819907405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45983.632819907405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45983.632819907405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45983.632819907405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45983.632819907405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45983.632819907405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45983.632819907405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45983.632819907405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45983.632819907405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45983.632819907405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45983.632819907405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45983.632819907405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45983.632819907405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45983.632819907405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45983.632819907405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45983.632819907405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45983.632819907405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45983.632819907405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45983.632819907405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45983.632819907405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45983.632819907405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45983.632819907405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45983.632819907405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45983.632819907405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45983.632819907405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45983.632819907405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45983.632819907405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45983.632819907405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45983.632819907405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45983.632819907405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45983.632819907405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45983.632819907405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45983.632819907405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45983.632819907405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45983.632819907405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45983.632819907405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45983.632819907405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45983.632819907405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45983.632819907405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45983.632819907405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45983.632819907405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45983.632819907405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45983.632819907405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45983.632819907405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45983.632819907405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45983.632819907405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45983.632819907405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45983.632819907405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45983.632819907405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45983.632819907405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45983.632819907405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45983.632819907405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45983.632819907405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45983.632819907405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45983.632819907405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45983.632819907405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45983.632819907405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45983.632819907405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45983.632819907405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45983.632819907405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45983.632819907405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45983.632819907405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45983.632819907405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45983.632819907405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45983.632819907405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45983.632819907405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45983.632819907405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45983.632819907405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45983.632819907405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45983.632819907405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45983.632819907405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45983.632819907405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45983.632819907405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45983.632819907405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45983.632819907405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45983.632819907405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45983.632819907405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45983.632819907405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45983.632819907405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45983.632819907405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45983.632819907405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45983.632819907405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45983.632819907405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45983.632819907405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45983.632819907405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45983.632819907405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45983.632819907405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45983.632819907405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45983.632819907405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45983.632819907405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45983.632819907405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45983.632819907405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45983.632819907405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45983.632819907405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45983.632819907405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45983.632819907405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45983.632819907405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45983.632819907405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45983.632819907405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45983.632819907405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45983.632819907405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45983.632819907405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45983.632819907405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45983.632819907405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45983.632819907405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45983.632819907405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45983.632819907405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45983.632819907405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45983.632819907405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45983.632819907405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45983.632819907405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45983.632819907405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45983.632819907405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45983.632819907405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45983.632819907405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45983.632819907405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45983.632819907405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45983.632819907405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45983.632819907405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45983.632819907405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45983.632819907405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45983.632819907405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45983.632819907405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45983.632819907405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45983.632819907405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45983.632819907405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45983.632819907405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45983.632819907405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45983.632819907405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45983.632819907405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45983.632819907405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45983.632819907405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45983.632819907405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45983.632819907405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45983.632819907405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45983.632819907405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45983.632819907405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45983.632819907405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45983.632819907405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45983.632819907405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45983.632819907405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45983.632819907405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45983.632819907405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45983.632819907405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45983.632819907405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45983.632819907405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45983.632819907405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45983.632819907405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45983.632819907405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45983.632819907405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45983.632819907405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45983.632819907405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45983.632819907405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45983.632819907405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45983.632819907405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45983.632819907405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45983.632819907405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45983.632819907405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45983.632819907405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45983.632819907405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45983.632819907405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45983.632819907405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45983.632819907405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45983.632819907405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45983.632819907405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45983.632819907405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45983.632819907405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45983.632819907405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45983.632819907405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45983.632819907405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45983.632819907405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45983.632819907405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45983.632819907405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45983.632819907405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45983.632819907405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45983.632819907405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45983.632819907405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45983.632819907405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45983.632819907405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45983.632819907405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45983.632819907405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45983.632819907405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45983.632819907405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45983.632819907405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45983.632819907405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45983.632819907405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45983.632819907405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45983.632819907405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45983.632819907405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45983.632819907405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45983.632819907405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45983.632819907405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45983.632819907405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45983.632819907405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45983.632819907405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45983.632819907405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45983.632819907405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45983.632819907405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45983.632819907405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45983.632819907405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45983.632819907405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45983.632819907405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45983.632819907405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45983.632819907405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45983.632819907405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45983.632819907405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45983.632819907405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45983.632819907405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45983.632819907405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45983.632819907405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45983.632819907405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45983.632819907405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45983.632819907405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45983.632819907405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45983.632819907405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45983.632819907405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45983.632819907405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45983.632819907405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45983.632819907405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45983.632819907405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45983.632819907405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45983.632819907405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45983.632819907405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45983.632819907405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45983.632819907405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45983.632819907405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45983.632819907405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45983.632819907405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45983.632819907405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45983.632819907405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45983.632819907405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45983.632819907405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45983.632819907405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45983.632819907405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45983.632819907405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45983.632819907405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45983.632819907405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45983.632819907405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45983.632819907405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45983.632819907405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45983.632819907405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45983.632819907405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45983.632819907405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45983.632819907405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45983.632819907405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45983.632819907405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45983.632819907405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45983.632819907405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45983.632819907405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45983.632819907405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45983.632819907405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45983.632819907405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45983.632819907405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45983.632819907405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45983.632819907405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45983.632819907405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45983.632819907405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45983.632819907405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45983.632819907405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45983.632819907405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45983.632819907405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45983.632819907405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45983.632819907405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45983.632819907405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45983.632819907405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45983.632819907405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45983.632819907405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45983.632819907405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45983.632819907405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45983.632819907405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45983.632819907405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45983.632819907405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45983.632819907405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45983.632819907405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45983.632819907405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45983.632819907405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45983.632819907405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45983.632819907405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45983.632819907405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45983.632819907405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45983.632819907405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45983.632819907405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45983.632819907405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45983.632819907405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45983.632819907405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45983.632819907405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45983.632819907405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45983.632819907405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45983.632819907405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45983.632819907405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45983.632819907405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45983.632819907405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45983.632819907405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45983.632819907405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45983.632819907405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45983.632819907405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45983.632819907405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45983.632819907405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45983.632819907405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45983.632819907405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45983.632819907405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45983.632819907405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45983.632819907405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45983.632819907405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45983.632819907405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45983.632819907405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45983.632819907405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45983.632819907405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45983.632819907405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45983.632819907405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45983.632819907405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45983.632819907405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45983.632819907405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45983.632819907405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45983.632819907405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45983.632819907405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45983.632819907405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45983.632819907405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45983.632819907405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45983.632819907405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45983.632819907405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45983.632819907405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45983.632819907405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45983.632819907405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45983.632819907405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45983.632819907405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45983.632819907405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45983.632819907405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45983.632819907405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45983.632819907405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45983.632819907405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45983.632819907405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45983.632819907405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45983.632819907405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45983.632819907405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45983.632819907405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45983.632819907405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45983.632819907405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45983.632819907405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45983.632819907405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45983.632819907405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45983.632819907405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45983.632819907405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45983.632819907405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45983.632819907405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45983.632819907405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45983.632819907405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45983.632819907405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45983.632819907405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45983.632819907405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45983.632819907405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45983.632819907405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45983.632819907405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45983.632819907405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45983.632819907405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45983.632819907405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45983.632819907405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45983.632819907405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45983.632819907405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45983.632819907405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45983.632819907405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45983.632819907405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45983.632819907405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45983.632819907405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45983.632819907405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45983.632819907405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45983.632819907405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45983.632819907405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45983.632819907405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45983.632819907405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45983.632819907405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45983.632819907405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45983.632819907405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45983.632819907405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45983.632819907405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45983.632819907405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45983.632819907405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45983.632819907405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45983.632819907405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45983.632819907405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45983.632819907405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45983.632819907405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45983.632819907405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45983.632819907405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45983.632819907405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45983.632819907405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45983.632819907405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45983.632819907405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45983.632819907405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45983.632819907405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45983.632819907405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45983.632819907405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45983.632819907405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45983.632819907405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45983.632819907405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45983.632819907405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45983.632819907405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45983.632819907405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45983.632819907405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45983.632819907405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45983.632819907405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45983.632819907405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45983.632819907405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45983.632819907405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45983.632819907405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45983.632819907405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45983.632819907405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45983.632819907405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45983.632819907405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45983.632819907405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45983.632819907405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45983.632819907405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45983.632819907405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45983.632819907405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45983.632819907405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45983.632819907405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45983.632819907405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45983.632819907405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45983.632819907405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45983.632819907405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45983.632819907405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45983.632819907405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45983.632819907405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45983.632819907405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45983.632819907405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45983.632819907405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45983.632819907405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45983.632819907405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45983.632819907405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45983.632819907405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45983.632819907405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45983.632819907405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45983.632819907405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45983.632819907405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45983.632819907405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45983.632819907405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45983.632819907405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45983.632819907405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45983.632819907405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45983.632819907405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45983.632819907405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45983.632819907405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45983.632819907405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45983.632819907405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45983.632819907405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45983.632819907405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45983.632819907405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45983.632819907405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45983.632819907405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45983.632819907405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45983.632819907405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45983.632819907405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45983.632819907405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45983.632819907405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45983.632819907405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45983.632819907405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45983.632819907405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45983.632819907405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45983.632819907405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45983.632819907405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45983.632819907405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45983.632819907405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45983.632819907405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45983.632819907405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45983.632819907405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45983.632819907405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45983.632819907405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45983.632819907405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45983.632819907405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45983.632819907405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45983.632819907405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45983.632819907405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45983.632819907405</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280.15210231480887</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2</v>
      </c>
      <c r="D3" s="91" t="s">
        <v>36279</v>
      </c>
      <c r="E3" s="94" t="s">
        <v>39021</v>
      </c>
      <c r="F3" s="95">
        <v>45983.533668981479</v>
      </c>
      <c r="G3" s="96">
        <f t="shared" ref="G3:G8" ca="1" si="0">IFERROR(NOW()-F3,"")</f>
        <v>9.9150925925641786E-2</v>
      </c>
      <c r="H3" s="95">
        <v>45983.521863425929</v>
      </c>
      <c r="I3" s="113" t="str">
        <f>IFERROR(VLOOKUP(D3,DB!A:F,6,0),"")</f>
        <v>Generator-SG</v>
      </c>
      <c r="J3" s="113" t="str">
        <f>IFERROR(VLOOKUP(D3,DB!A:G,7,0),"")</f>
        <v>Weak</v>
      </c>
      <c r="K3" s="97" t="s">
        <v>39114</v>
      </c>
      <c r="L3" s="91" t="str">
        <f>IFERROR(VLOOKUP(D3,DB!A:I,9,0),"")</f>
        <v>Latis</v>
      </c>
    </row>
    <row r="4" spans="1:16" ht="15" customHeight="1">
      <c r="A4" s="113" t="s">
        <v>39115</v>
      </c>
      <c r="B4" s="113" t="str">
        <f>IFERROR(VLOOKUP(D4,DB!A:K,11,0),"")</f>
        <v>R4</v>
      </c>
      <c r="C4" s="93">
        <v>1</v>
      </c>
      <c r="D4" s="91" t="s">
        <v>36093</v>
      </c>
      <c r="E4" s="94" t="s">
        <v>39021</v>
      </c>
      <c r="F4" s="95">
        <v>45983.606064814812</v>
      </c>
      <c r="G4" s="96">
        <f t="shared" ca="1" si="0"/>
        <v>2.6755092592793517E-2</v>
      </c>
      <c r="H4" s="95">
        <v>45983.600474537037</v>
      </c>
      <c r="I4" s="113" t="str">
        <f>IFERROR(VLOOKUP(D4,DB!A:F,6,0),"")</f>
        <v>Generator-SG</v>
      </c>
      <c r="J4" s="113" t="str">
        <f>IFERROR(VLOOKUP(D4,DB!A:G,7,0),"")</f>
        <v>Dead</v>
      </c>
      <c r="K4" s="97" t="s">
        <v>39116</v>
      </c>
      <c r="L4" s="91" t="str">
        <f>IFERROR(VLOOKUP(D4,DB!A:I,9,0),"")</f>
        <v>Latis</v>
      </c>
    </row>
    <row r="5" spans="1:16" ht="15" customHeight="1">
      <c r="A5" s="113"/>
      <c r="B5" s="113" t="str">
        <f>IFERROR(VLOOKUP(D5,DB!A:K,11,0),"")</f>
        <v/>
      </c>
      <c r="C5" s="93"/>
      <c r="D5" s="91"/>
      <c r="E5" s="94"/>
      <c r="F5" s="95"/>
      <c r="G5" s="96">
        <f t="shared" ca="1" si="0"/>
        <v>45983.632819907405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45983.632819907405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45983.632819907405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45983.632819907405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45983.632819907405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45983.632819907405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45983.632819907405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45983.632819907405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45983.632819907405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45983.632819907405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45983.632819907405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45983.632819907405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45983.632819907405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45983.632819907405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45983.632819907405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45983.632819907405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45983.632819907405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45983.632819907405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45983.632819907405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45983.632819907405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45983.632819907405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45983.632819907405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45983.632819907405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45983.632819907405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45983.632819907405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45983.632819907405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45983.632819907405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45983.632819907405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45983.632819907405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45983.632819907405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45983.632819907405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45983.632819907405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45983.632819907405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45983.632819907405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45983.632819907405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45983.632819907405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45983.632819907405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45983.632819907405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45983.632819907405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45983.632819907405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45983.632819907405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45983.632819907405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45983.632819907405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45983.632819907405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45983.632819907405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45983.632819907405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45983.632819907405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45983.632819907405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45983.632819907405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45983.632819907405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45983.632819907405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45983.632819907405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45983.632819907405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45983.632819907405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45983.632819907405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45983.632819907405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45983.632819907405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45983.632819907405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45983.632819907405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45983.632819907405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45983.632819907405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45983.632819907405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45983.632819907405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45983.632819907405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45983.632819907405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45983.632819907405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45983.632819907405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45983.632819907405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45983.632819907405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45983.632819907405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45983.632819907405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45983.632819907405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45983.632819907405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45983.632819907405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45983.632819907405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45983.632819907405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45983.632819907405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45983.632819907405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45983.632819907405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45983.632819907405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45983.632819907405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45983.632819907405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45983.632819907405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45983.632819907405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45983.632819907405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45983.632819907405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45983.632819907405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45983.632819907405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45983.632819907405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45983.632819907405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45983.632819907405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45983.632819907405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45983.632819907405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45983.632819907405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45983.632819907405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45983.632819907405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45983.632819907405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45983.632819907405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45983.632819907405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45983.632819907405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45983.632819907405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45983.632819907405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45983.632819907405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45983.632819907405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45983.632819907405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45983.632819907405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45983.632819907405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45983.632819907405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45983.632819907405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45983.632819907405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45983.632819907405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45983.632819907405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45983.632819907405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45983.632819907405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45983.632819907405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45983.632819907405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45983.632819907405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45983.632819907405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45983.632819907405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45983.632819907405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45983.632819907405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45983.632819907405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45983.632819907405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45983.632819907405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45983.632819907405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45983.632819907405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45983.632819907405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45983.632819907405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45983.632819907405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45983.632819907405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45983.632819907405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45983.632819907405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45983.632819907405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45983.632819907405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45983.632819907405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45983.632819907405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45983.632819907405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45983.632819907405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45983.632819907405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45983.632819907405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45983.632819907405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45983.632819907405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45983.632819907405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45983.632819907405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45983.632819907405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45983.632819907405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45983.632819907405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45983.632819907405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45983.632819907405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45983.632819907405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45983.632819907405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45983.632819907405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45983.632819907405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45983.632819907405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45983.632819907405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45983.632819907405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45983.632819907405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45983.632819907405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45983.632819907405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45983.632819907405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45983.632819907405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45983.632819907405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45983.632819907405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45983.632819907405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45983.632819907405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45983.632819907405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45983.632819907405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45983.632819907405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45983.632819907405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45983.632819907405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45983.632819907405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45983.632819907405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45983.632819907405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45983.632819907405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45983.632819907405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45983.632819907405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45983.632819907405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45983.632819907405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45983.632819907405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45983.632819907405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45983.632819907405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45983.632819907405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45983.632819907405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45983.632819907405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45983.632819907405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45983.632819907405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45983.632819907405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45983.632819907405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45983.632819907405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45983.632819907405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45983.632819907405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45983.632819907405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45983.632819907405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45983.632819907405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45983.632819907405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45983.632819907405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45983.632819907405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45983.632819907405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45983.632819907405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45983.632819907405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45983.632819907405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45983.632819907405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45983.632819907405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45983.632819907405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45983.632819907405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45983.632819907405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45983.632819907405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45983.632819907405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45983.632819907405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45983.632819907405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45983.632819907405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45983.632819907405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45983.632819907405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45983.632819907405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45983.632819907405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45983.632819907405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45983.632819907405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45983.632819907405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45983.632819907405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45983.632819907405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45983.632819907405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45983.632819907405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45983.632819907405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45983.632819907405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45983.632819907405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45983.632819907405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45983.632819907405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45983.632819907405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45983.632819907405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45983.632819907405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45983.632819907405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45983.632819907405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45983.632819907405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45983.632819907405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45983.632819907405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45983.632819907405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45983.632819907405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45983.632819907405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45983.632819907405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45983.632819907405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45983.632819907405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45983.632819907405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45983.632819907405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45983.632819907405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45983.632819907405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45983.632819907405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45983.632819907405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45983.632819907405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45983.632819907405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45983.632819907405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45983.632819907405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45983.632819907405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45983.632819907405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45983.632819907405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45983.632819907405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45983.632819907405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45983.632819907405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45983.632819907405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45983.632819907405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45983.632819907405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45983.632819907405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45983.632819907405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45983.632819907405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45983.632819907405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45983.632819907405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45983.632819907405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45983.632819907405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45983.632819907405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45983.632819907405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45983.632819907405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45983.632819907405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45983.632819907405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45983.632819907405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45983.632819907405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45983.632819907405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45983.632819907405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45983.632819907405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45983.632819907405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45983.632819907405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45983.632819907405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45983.632819907405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45983.632819907405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45983.632819907405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45983.632819907405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45983.632819907405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45983.632819907405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45983.632819907405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45983.632819907405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45983.632819907405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45983.632819907405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45983.632819907405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45983.632819907405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45983.632819907405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45983.632819907405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45983.632819907405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45983.632819907405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45983.632819907405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45983.632819907405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45983.632819907405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45983.632819907405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45983.632819907405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45983.632819907405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45983.632819907405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45983.632819907405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45983.632819907405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45983.632819907405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45983.632819907405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45983.632819907405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45983.632819907405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45983.632819907405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45983.632819907405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45983.632819907405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45983.632819907405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45983.632819907405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45983.632819907405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45983.632819907405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45983.632819907405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45983.632819907405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45983.632819907405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45983.632819907405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45983.632819907405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45983.632819907405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45983.632819907405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45983.632819907405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6">IFERROR(NOW()-F329,"")</f>
        <v>45983.632819907405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45983.632819907405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45983.632819907405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45983.632819907405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45983.632819907405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45983.632819907405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45983.632819907405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45983.632819907405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45983.632819907405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45983.632819907405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45983.632819907405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45983.632819907405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45983.632819907405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45983.632819907405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45983.632819907405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45983.632819907405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45983.632819907405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45983.632819907405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45983.632819907405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45983.632819907405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45983.632819907405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45983.632819907405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45983.632819907405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45983.632819907405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45983.632819907405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45983.632819907405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45983.632819907405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45983.632819907405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45983.632819907405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45983.632819907405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45983.632819907405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45983.632819907405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45983.632819907405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45983.632819907405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45983.632819907405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45983.632819907405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45983.632819907405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45983.632819907405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45983.632819907405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45983.632819907405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45983.632819907405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45983.632819907405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45983.632819907405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45983.632819907405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45983.632819907405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45983.632819907405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45983.632819907405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45983.632819907405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45983.632819907405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45983.632819907405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45983.632819907405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45983.632819907405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45983.632819907405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45983.632819907405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45983.632819907405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45983.632819907405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45983.632819907405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45983.632819907405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45983.632819907405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45983.632819907405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45983.632819907405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45983.632819907405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45983.632819907405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45983.632819907405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38" ca="1" si="7">IFERROR(NOW()-F393,"")</f>
        <v>45983.632819907405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45983.632819907405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45983.632819907405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45983.632819907405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45983.632819907405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45983.632819907405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45983.632819907405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45983.632819907405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45983.632819907405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45983.632819907405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45983.632819907405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45983.632819907405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45983.632819907405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45983.632819907405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45983.632819907405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45983.632819907405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45983.632819907405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45983.632819907405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45983.632819907405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45983.632819907405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45983.632819907405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45983.632819907405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45983.632819907405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45983.632819907405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45983.632819907405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45983.632819907405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45983.632819907405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45983.632819907405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45983.632819907405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45983.632819907405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45983.632819907405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45983.632819907405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45983.632819907405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45983.632819907405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45983.632819907405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45983.632819907405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45983.632819907405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45983.632819907405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45983.632819907405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45983.632819907405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45983.632819907405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45983.632819907405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45983.632819907405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45983.632819907405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45983.632819907405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45983.632819907405</v>
      </c>
      <c r="H438" s="95"/>
      <c r="I438" s="113" t="str">
        <f>IFERROR(VLOOKUP(D438,DB!A:F,6,0),"")</f>
        <v/>
      </c>
      <c r="J438" s="113" t="str">
        <f>IFERROR(VLOOKUP(D438,DB!A:G,7,0),"")</f>
        <v/>
      </c>
      <c r="K438" s="97"/>
      <c r="L438" s="91" t="str">
        <f>IFERROR(VLOOKUP(D438,DB!A:I,9,0),"")</f>
        <v/>
      </c>
    </row>
  </sheetData>
  <dataValidations count="2">
    <dataValidation allowBlank="1" showInputMessage="1" showErrorMessage="1" sqref="E1" xr:uid="{A4F81451-56CC-4543-9497-104C4E44EE4B}"/>
    <dataValidation type="list" allowBlank="1" showInputMessage="1" showErrorMessage="1" sqref="E2:E4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3"/>
  <sheetViews>
    <sheetView tabSelected="1" workbookViewId="0">
      <selection activeCell="K11" sqref="K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91.800759722216753</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57.443942592588428</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34.97170879629266</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6.1180166666672449</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2.2595212962914957</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0.8642666666637524</v>
      </c>
      <c r="H7" s="128">
        <v>45982.753275462965</v>
      </c>
      <c r="I7" s="109" t="str">
        <f>IFERROR(VLOOKUP(D7,DB!A:F,6,0),"")</f>
        <v>SCECO</v>
      </c>
      <c r="J7" s="109" t="str">
        <f>IFERROR(VLOOKUP(D7,DB!A:G,7,0),"")</f>
        <v>Good</v>
      </c>
      <c r="K7" s="109" t="s">
        <v>39128</v>
      </c>
      <c r="L7" s="109" t="str">
        <f>IFERROR(VLOOKUP(D7,DB!A:I,9,0),"")</f>
        <v>Latis</v>
      </c>
    </row>
    <row r="8" spans="1:13">
      <c r="A8" s="109" t="s">
        <v>39129</v>
      </c>
      <c r="B8" s="109" t="str">
        <f>IFERROR(VLOOKUP(D8,DB!A:K,11,0),"")</f>
        <v>R5</v>
      </c>
      <c r="C8" s="109">
        <v>1</v>
      </c>
      <c r="D8" s="109" t="s">
        <v>35685</v>
      </c>
      <c r="E8" s="109" t="s">
        <v>39021</v>
      </c>
      <c r="F8" s="128">
        <v>45983.601319444446</v>
      </c>
      <c r="G8" s="111">
        <f ca="1">IFERROR(NOW()-F8,"")</f>
        <v>3.150046295922948E-2</v>
      </c>
      <c r="H8" s="128">
        <v>45983.593726851854</v>
      </c>
      <c r="I8" s="109" t="str">
        <f>IFERROR(VLOOKUP(D8,DB!A:F,6,0),"")</f>
        <v>SCECO</v>
      </c>
      <c r="J8" s="109" t="str">
        <f>IFERROR(VLOOKUP(D8,DB!A:G,7,0),"")</f>
        <v>Dead</v>
      </c>
      <c r="K8" s="109" t="s">
        <v>39130</v>
      </c>
      <c r="L8" s="109" t="str">
        <f>IFERROR(VLOOKUP(D8,DB!A:I,9,0),"")</f>
        <v>Latis</v>
      </c>
    </row>
    <row r="9" spans="1:13">
      <c r="A9" s="109"/>
      <c r="B9" s="109" t="str">
        <f>IFERROR(VLOOKUP(D9,DB!A:K,11,0),"")</f>
        <v/>
      </c>
      <c r="C9" s="109"/>
      <c r="D9"/>
      <c r="E9" s="109"/>
      <c r="F9" s="109"/>
      <c r="G9" s="111">
        <f ca="1">IFERROR(NOW()-F9,"")</f>
        <v>45983.632819907405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45983.632819907405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45983.632819907405</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45983.632819907405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45983.632819907405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45983.632819907405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45983.632819907405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45983.632819907405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45983.632819907405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45983.632819907405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45983.632819907405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45983.632819907405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45983.632819907405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45983.632819907405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45983.632819907405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45983.632819907405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45983.632819907405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45983.632819907405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45983.632819907405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45983.632819907405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45983.632819907405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45983.632819907405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45983.632819907405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45983.632819907405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45983.632819907405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45983.632819907405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45983.632819907405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45983.632819907405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45983.632819907405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45983.632819907405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45983.632819907405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45983.632819907405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45983.632819907405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45983.632819907405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45983.632819907405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45983.632819907405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45983.632819907405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45983.632819907405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45983.632819907405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45983.632819907405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45983.632819907405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45983.632819907405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45983.632819907405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45983.632819907405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45983.632819907405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45983.632819907405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45983.632819907405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45983.632819907405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45983.632819907405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45983.632819907405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45983.632819907405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45983.632819907405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45983.632819907405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45983.632819907405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45983.632819907405</v>
      </c>
      <c r="H63" s="109"/>
      <c r="I63" s="109" t="str">
        <f>IFERROR(VLOOKUP(D63,DB!A:F,6,0),"")</f>
        <v/>
      </c>
      <c r="J63" s="109" t="str">
        <f>IFERROR(VLOOKUP(D63,DB!A:G,7,0),"")</f>
        <v/>
      </c>
      <c r="K63" s="109"/>
      <c r="L63" s="109" t="str">
        <f>IFERROR(VLOOKUP(D63,DB!A:I,9,0),"")</f>
        <v/>
      </c>
    </row>
    <row r="64" spans="1:12">
      <c r="A64" s="131"/>
      <c r="B64" s="131" t="str">
        <f>IFERROR(VLOOKUP(D64,DB!A:K,11,0),"")</f>
        <v/>
      </c>
      <c r="C64" s="131"/>
      <c r="D64" s="131"/>
      <c r="E64" s="131"/>
      <c r="F64" s="132"/>
      <c r="G64" s="111">
        <f ca="1">IFERROR(NOW()-F64,"")</f>
        <v>45983.632819907405</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45983.632819907405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45983.632819907405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45983.632819907405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45983.632819907405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45983.632819907405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45983.632819907405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45983.632819907405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45983.632819907405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45983.632819907405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45983.632819907405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45983.632819907405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45983.632819907405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45983.632819907405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45983.632819907405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45983.632819907405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45983.632819907405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45983.632819907405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45983.632819907405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45983.632819907405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45983.632819907405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45983.632819907405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45983.632819907405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45983.632819907405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45983.632819907405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45983.632819907405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45983.632819907405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45983.632819907405</v>
      </c>
      <c r="H91" s="132"/>
      <c r="I91" s="131" t="str">
        <f>IFERROR(VLOOKUP(D91,DB!A:F,6,0),"")</f>
        <v/>
      </c>
      <c r="J91" s="131" t="str">
        <f>IFERROR(VLOOKUP(D91,DB!A:G,7,0),"")</f>
        <v/>
      </c>
      <c r="K91" s="131"/>
      <c r="L91" s="131" t="str">
        <f>IFERROR(VLOOKUP(D91,DB!A:I,9,0),"")</f>
        <v/>
      </c>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sheetData>
  <dataValidations count="2">
    <dataValidation allowBlank="1" showInputMessage="1" showErrorMessage="1" sqref="E1" xr:uid="{920C6338-E771-4DAE-8C89-92A9093EA4DE}"/>
    <dataValidation type="list" allowBlank="1" showInputMessage="1" showErrorMessage="1" sqref="E2:E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45983.632819907405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45983.632819907405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45983.632819907405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45983.632819907405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45983.632819907405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45983.632819907405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45983.632819907405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45983.632819907405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45983.632819907405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45983.632819907405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45983.632819907405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45983.632819907405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45983.632819907405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45983.632819907405</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2025-11-22T12:11:22Z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